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20730" windowHeight="11760" tabRatio="883"/>
  </bookViews>
  <sheets>
    <sheet name="Főösszesítő" sheetId="15" r:id="rId1"/>
    <sheet name="Homlokzat szigetelés" sheetId="13" r:id="rId2"/>
    <sheet name="Játszóelemek" sheetId="1" r:id="rId3"/>
    <sheet name="Játszóudvar" sheetId="2" r:id="rId4"/>
    <sheet name="Óvoda belső" sheetId="3" r:id="rId5"/>
    <sheet name="Óvoda bővítés" sheetId="4" r:id="rId6"/>
    <sheet name="Óvoda tetőtér" sheetId="5" r:id="rId7"/>
    <sheet name="Parkoló" sheetId="6" r:id="rId8"/>
    <sheet name="Akadálymentes" sheetId="7" r:id="rId9"/>
    <sheet name="Fűtés" sheetId="8" r:id="rId10"/>
    <sheet name="Vízellátás-csatornázás" sheetId="9" r:id="rId11"/>
    <sheet name="Villamos 1" sheetId="10" r:id="rId12"/>
    <sheet name="Villamos 2" sheetId="11" r:id="rId13"/>
    <sheet name="Villamos 3" sheetId="12" r:id="rId14"/>
    <sheet name="Napelem" sheetId="17" r:id="rId15"/>
    <sheet name="Napkollektor" sheetId="18" r:id="rId16"/>
  </sheets>
  <calcPr calcId="152511"/>
</workbook>
</file>

<file path=xl/calcChain.xml><?xml version="1.0" encoding="utf-8"?>
<calcChain xmlns="http://schemas.openxmlformats.org/spreadsheetml/2006/main">
  <c r="G59" i="9" l="1"/>
  <c r="G4" i="18" l="1"/>
  <c r="G3" i="18"/>
  <c r="G5" i="18" s="1"/>
  <c r="G27" i="15" s="1"/>
  <c r="G6" i="17"/>
  <c r="G4" i="17"/>
  <c r="G10" i="17" s="1"/>
  <c r="G26" i="15" s="1"/>
  <c r="G57" i="9" l="1"/>
  <c r="G55" i="9"/>
  <c r="G53" i="9"/>
  <c r="G51" i="9"/>
  <c r="G49" i="9"/>
  <c r="G48" i="9"/>
  <c r="G47" i="9"/>
  <c r="G46" i="9"/>
  <c r="G45" i="9"/>
  <c r="G44" i="9"/>
  <c r="G43" i="9"/>
  <c r="G42" i="9"/>
  <c r="G40" i="9"/>
  <c r="G38" i="9"/>
  <c r="G35" i="9"/>
  <c r="G33" i="9"/>
  <c r="G31" i="9"/>
  <c r="G29" i="9"/>
  <c r="G27" i="9"/>
  <c r="G25" i="9"/>
  <c r="G23" i="9"/>
  <c r="G21" i="9"/>
  <c r="G19" i="9"/>
  <c r="G17" i="9"/>
  <c r="G15" i="9"/>
  <c r="G13" i="9"/>
  <c r="G11" i="9"/>
  <c r="G9" i="9"/>
  <c r="G7" i="9"/>
  <c r="G5" i="9"/>
  <c r="G3" i="9"/>
  <c r="G38" i="8"/>
  <c r="G36" i="8"/>
  <c r="G34" i="8"/>
  <c r="G33" i="8"/>
  <c r="G31" i="8"/>
  <c r="G30" i="8"/>
  <c r="G29" i="8"/>
  <c r="G28" i="8"/>
  <c r="G27" i="8"/>
  <c r="G26" i="8"/>
  <c r="G25" i="8"/>
  <c r="G23" i="8"/>
  <c r="G21" i="8"/>
  <c r="G19" i="8"/>
  <c r="G18" i="8"/>
  <c r="G16" i="8"/>
  <c r="G14" i="8"/>
  <c r="G12" i="8"/>
  <c r="G10" i="8"/>
  <c r="G39" i="8" s="1"/>
  <c r="G8" i="8"/>
  <c r="G6" i="8"/>
  <c r="G4" i="8"/>
  <c r="G41" i="8" s="1"/>
  <c r="I102" i="12"/>
  <c r="H102" i="12"/>
  <c r="I100" i="12"/>
  <c r="H100" i="12"/>
  <c r="I98" i="12"/>
  <c r="H98" i="12"/>
  <c r="I96" i="12"/>
  <c r="H96" i="12"/>
  <c r="I94" i="12"/>
  <c r="H94" i="12"/>
  <c r="I92" i="12"/>
  <c r="H92" i="12"/>
  <c r="I90" i="12"/>
  <c r="H90" i="12"/>
  <c r="I88" i="12"/>
  <c r="H88" i="12"/>
  <c r="I86" i="12"/>
  <c r="H86" i="12"/>
  <c r="I84" i="12"/>
  <c r="H84" i="12"/>
  <c r="I82" i="12"/>
  <c r="H82" i="12"/>
  <c r="I80" i="12"/>
  <c r="H80" i="12"/>
  <c r="I78" i="12"/>
  <c r="H78" i="12"/>
  <c r="I76" i="12"/>
  <c r="H76" i="12"/>
  <c r="I74" i="12"/>
  <c r="H74" i="12"/>
  <c r="I72" i="12"/>
  <c r="H72" i="12"/>
  <c r="I70" i="12"/>
  <c r="H70" i="12"/>
  <c r="I67" i="12"/>
  <c r="H67" i="12"/>
  <c r="I64" i="12"/>
  <c r="H64" i="12"/>
  <c r="I61" i="12"/>
  <c r="H61" i="12"/>
  <c r="I59" i="12"/>
  <c r="H59" i="12"/>
  <c r="I57" i="12"/>
  <c r="H57" i="12"/>
  <c r="I55" i="12"/>
  <c r="H55" i="12"/>
  <c r="I53" i="12"/>
  <c r="H53" i="12"/>
  <c r="I51" i="12"/>
  <c r="H51" i="12"/>
  <c r="I49" i="12"/>
  <c r="H49" i="12"/>
  <c r="I47" i="12"/>
  <c r="H47" i="12"/>
  <c r="I45" i="12"/>
  <c r="H45" i="12"/>
  <c r="I43" i="12"/>
  <c r="H43" i="12"/>
  <c r="I41" i="12"/>
  <c r="H41" i="12"/>
  <c r="I39" i="12"/>
  <c r="H39" i="12"/>
  <c r="I37" i="12"/>
  <c r="H37" i="12"/>
  <c r="I35" i="12"/>
  <c r="H35" i="12"/>
  <c r="I33" i="12"/>
  <c r="H33" i="12"/>
  <c r="I31" i="12"/>
  <c r="H31" i="12"/>
  <c r="I29" i="12"/>
  <c r="H29" i="12"/>
  <c r="I27" i="12"/>
  <c r="H27" i="12"/>
  <c r="I24" i="12"/>
  <c r="H24" i="12"/>
  <c r="I21" i="12"/>
  <c r="H21" i="12"/>
  <c r="I18" i="12"/>
  <c r="H18" i="12"/>
  <c r="I16" i="12"/>
  <c r="H16" i="12"/>
  <c r="I13" i="12"/>
  <c r="H13" i="12"/>
  <c r="I10" i="12"/>
  <c r="H10" i="12"/>
  <c r="I8" i="12"/>
  <c r="H8" i="12"/>
  <c r="I5" i="12"/>
  <c r="H5" i="12"/>
  <c r="I2" i="12"/>
  <c r="I105" i="12" s="1"/>
  <c r="H2" i="12"/>
  <c r="H105" i="12" s="1"/>
  <c r="I6" i="11"/>
  <c r="H6" i="11"/>
  <c r="I4" i="11"/>
  <c r="I8" i="11" s="1"/>
  <c r="H4" i="11"/>
  <c r="I2" i="11"/>
  <c r="H2" i="11"/>
  <c r="H8" i="11" s="1"/>
  <c r="I4" i="10"/>
  <c r="I2" i="10"/>
  <c r="H2" i="10"/>
  <c r="H4" i="10" s="1"/>
  <c r="I38" i="6"/>
  <c r="H38" i="6"/>
  <c r="I37" i="6"/>
  <c r="H37" i="6"/>
  <c r="I36" i="6"/>
  <c r="H36" i="6"/>
  <c r="I35" i="6"/>
  <c r="H35" i="6"/>
  <c r="I32" i="6"/>
  <c r="H32" i="6"/>
  <c r="I31" i="6"/>
  <c r="H31" i="6"/>
  <c r="I30" i="6"/>
  <c r="H30" i="6"/>
  <c r="I29" i="6"/>
  <c r="I33" i="6" s="1"/>
  <c r="H29" i="6"/>
  <c r="H33" i="6" s="1"/>
  <c r="I28" i="6"/>
  <c r="H28" i="6"/>
  <c r="I25" i="6"/>
  <c r="H25" i="6"/>
  <c r="I24" i="6"/>
  <c r="H24" i="6"/>
  <c r="I16" i="6"/>
  <c r="H16" i="6"/>
  <c r="I15" i="6"/>
  <c r="H15" i="6"/>
  <c r="I14" i="6"/>
  <c r="I22" i="6" s="1"/>
  <c r="H14" i="6"/>
  <c r="I11" i="6"/>
  <c r="H11" i="6"/>
  <c r="I10" i="6"/>
  <c r="H10" i="6"/>
  <c r="I9" i="6"/>
  <c r="H9" i="6"/>
  <c r="I8" i="6"/>
  <c r="I12" i="6" s="1"/>
  <c r="H8" i="6"/>
  <c r="H12" i="6" s="1"/>
  <c r="I7" i="6"/>
  <c r="H7" i="6"/>
  <c r="H39" i="6" l="1"/>
  <c r="I39" i="6"/>
  <c r="H22" i="6"/>
  <c r="H26" i="6"/>
  <c r="I26" i="6"/>
  <c r="H33" i="13"/>
  <c r="G21" i="15" l="1"/>
  <c r="G61" i="9"/>
  <c r="G22" i="15" s="1"/>
  <c r="I6" i="10"/>
  <c r="G23" i="15" s="1"/>
  <c r="H6" i="10"/>
  <c r="F23" i="15" s="1"/>
  <c r="I10" i="11"/>
  <c r="G24" i="15" s="1"/>
  <c r="H10" i="11"/>
  <c r="F24" i="15" s="1"/>
  <c r="I107" i="12"/>
  <c r="G25" i="15" s="1"/>
  <c r="H107" i="12"/>
  <c r="F25" i="15" s="1"/>
  <c r="I41" i="6"/>
  <c r="G19" i="15" s="1"/>
  <c r="H41" i="6"/>
  <c r="F19" i="15" s="1"/>
  <c r="I33" i="13" l="1"/>
  <c r="I29" i="13"/>
  <c r="H29" i="13"/>
  <c r="I28" i="13"/>
  <c r="H28" i="13"/>
  <c r="I27" i="13"/>
  <c r="H27" i="13"/>
  <c r="I26" i="13"/>
  <c r="H26" i="13"/>
  <c r="I25" i="13"/>
  <c r="H25" i="13"/>
  <c r="I24" i="13"/>
  <c r="I30" i="13" s="1"/>
  <c r="H24" i="13"/>
  <c r="I21" i="13"/>
  <c r="H21" i="13"/>
  <c r="I20" i="13"/>
  <c r="H20" i="13"/>
  <c r="I17" i="13"/>
  <c r="H17" i="13"/>
  <c r="I16" i="13"/>
  <c r="H16" i="13"/>
  <c r="I15" i="13"/>
  <c r="H15" i="13"/>
  <c r="I14" i="13"/>
  <c r="H14" i="13"/>
  <c r="I13" i="13"/>
  <c r="H13" i="13"/>
  <c r="I12" i="13"/>
  <c r="I18" i="13" s="1"/>
  <c r="H12" i="13"/>
  <c r="I9" i="13"/>
  <c r="H9" i="13"/>
  <c r="I8" i="13"/>
  <c r="H8" i="13"/>
  <c r="I7" i="13"/>
  <c r="H7" i="13"/>
  <c r="H10" i="13" s="1"/>
  <c r="I10" i="13" l="1"/>
  <c r="H18" i="13"/>
  <c r="H35" i="13" s="1"/>
  <c r="F13" i="15" s="1"/>
  <c r="H22" i="13"/>
  <c r="H30" i="13"/>
  <c r="I22" i="13"/>
  <c r="I14" i="7"/>
  <c r="H14" i="7"/>
  <c r="I11" i="7"/>
  <c r="H11" i="7"/>
  <c r="I8" i="7"/>
  <c r="H8" i="7"/>
  <c r="I6" i="7"/>
  <c r="H6" i="7"/>
  <c r="I4" i="7"/>
  <c r="I17" i="7" s="1"/>
  <c r="I19" i="7" s="1"/>
  <c r="G20" i="15" s="1"/>
  <c r="H4" i="7"/>
  <c r="I105" i="5"/>
  <c r="H105" i="5"/>
  <c r="I104" i="5"/>
  <c r="H104" i="5"/>
  <c r="I103" i="5"/>
  <c r="H103" i="5"/>
  <c r="I102" i="5"/>
  <c r="H102" i="5"/>
  <c r="I99" i="5"/>
  <c r="H99" i="5"/>
  <c r="I98" i="5"/>
  <c r="H98" i="5"/>
  <c r="I97" i="5"/>
  <c r="H97" i="5"/>
  <c r="I96" i="5"/>
  <c r="H96" i="5"/>
  <c r="I95" i="5"/>
  <c r="H95" i="5"/>
  <c r="I94" i="5"/>
  <c r="H94" i="5"/>
  <c r="I93" i="5"/>
  <c r="H93" i="5"/>
  <c r="I90" i="5"/>
  <c r="H90" i="5"/>
  <c r="I89" i="5"/>
  <c r="H89" i="5"/>
  <c r="I88" i="5"/>
  <c r="H88" i="5"/>
  <c r="I87" i="5"/>
  <c r="H87" i="5"/>
  <c r="I86" i="5"/>
  <c r="H86" i="5"/>
  <c r="I85" i="5"/>
  <c r="H85" i="5"/>
  <c r="I84" i="5"/>
  <c r="H84" i="5"/>
  <c r="I83" i="5"/>
  <c r="H83" i="5"/>
  <c r="I80" i="5"/>
  <c r="H80" i="5"/>
  <c r="I79" i="5"/>
  <c r="H79" i="5"/>
  <c r="I76" i="5"/>
  <c r="H76" i="5"/>
  <c r="I75" i="5"/>
  <c r="H75" i="5"/>
  <c r="I74" i="5"/>
  <c r="H74" i="5"/>
  <c r="I73" i="5"/>
  <c r="H73" i="5"/>
  <c r="I72" i="5"/>
  <c r="H72" i="5"/>
  <c r="I71" i="5"/>
  <c r="H71" i="5"/>
  <c r="I70" i="5"/>
  <c r="H70" i="5"/>
  <c r="I69" i="5"/>
  <c r="H69" i="5"/>
  <c r="I66" i="5"/>
  <c r="H66" i="5"/>
  <c r="I65" i="5"/>
  <c r="H65" i="5"/>
  <c r="I64" i="5"/>
  <c r="H64" i="5"/>
  <c r="I63" i="5"/>
  <c r="H63" i="5"/>
  <c r="I61" i="5"/>
  <c r="H61" i="5"/>
  <c r="I60" i="5"/>
  <c r="H60" i="5"/>
  <c r="I59" i="5"/>
  <c r="H59" i="5"/>
  <c r="I58" i="5"/>
  <c r="H58" i="5"/>
  <c r="I57" i="5"/>
  <c r="H57" i="5"/>
  <c r="I56" i="5"/>
  <c r="H56" i="5"/>
  <c r="I54" i="5"/>
  <c r="H54" i="5"/>
  <c r="I50" i="5"/>
  <c r="H50" i="5"/>
  <c r="I49" i="5"/>
  <c r="H49" i="5"/>
  <c r="I48" i="5"/>
  <c r="H48" i="5"/>
  <c r="I47" i="5"/>
  <c r="H47" i="5"/>
  <c r="I46" i="5"/>
  <c r="H46" i="5"/>
  <c r="I45" i="5"/>
  <c r="H45" i="5"/>
  <c r="I44" i="5"/>
  <c r="H44" i="5"/>
  <c r="I43" i="5"/>
  <c r="H43" i="5"/>
  <c r="I42" i="5"/>
  <c r="H42" i="5"/>
  <c r="I41" i="5"/>
  <c r="H41" i="5"/>
  <c r="I40" i="5"/>
  <c r="H40" i="5"/>
  <c r="I37" i="5"/>
  <c r="H37" i="5"/>
  <c r="I36" i="5"/>
  <c r="H36" i="5"/>
  <c r="I35" i="5"/>
  <c r="H35" i="5"/>
  <c r="I34" i="5"/>
  <c r="H34" i="5"/>
  <c r="I33" i="5"/>
  <c r="H33" i="5"/>
  <c r="I30" i="5"/>
  <c r="H30" i="5"/>
  <c r="I29" i="5"/>
  <c r="H29" i="5"/>
  <c r="I28" i="5"/>
  <c r="H28" i="5"/>
  <c r="I25" i="5"/>
  <c r="H25" i="5"/>
  <c r="I24" i="5"/>
  <c r="H24" i="5"/>
  <c r="I23" i="5"/>
  <c r="H23" i="5"/>
  <c r="I22" i="5"/>
  <c r="H22" i="5"/>
  <c r="I21" i="5"/>
  <c r="H21" i="5"/>
  <c r="I20" i="5"/>
  <c r="H20" i="5"/>
  <c r="I19" i="5"/>
  <c r="H19" i="5"/>
  <c r="I18" i="5"/>
  <c r="H18" i="5"/>
  <c r="I17" i="5"/>
  <c r="H17" i="5"/>
  <c r="I16" i="5"/>
  <c r="H16" i="5"/>
  <c r="I15" i="5"/>
  <c r="H15" i="5"/>
  <c r="I14" i="5"/>
  <c r="H14" i="5"/>
  <c r="I11" i="5"/>
  <c r="I12" i="5" s="1"/>
  <c r="H11" i="5"/>
  <c r="H12" i="5" s="1"/>
  <c r="I8" i="5"/>
  <c r="H8" i="5"/>
  <c r="I7" i="5"/>
  <c r="H7" i="5"/>
  <c r="I38" i="5" l="1"/>
  <c r="I106" i="5"/>
  <c r="I9" i="5"/>
  <c r="H26" i="5"/>
  <c r="H31" i="5"/>
  <c r="H51" i="5"/>
  <c r="H77" i="5"/>
  <c r="H81" i="5"/>
  <c r="H91" i="5"/>
  <c r="H100" i="5"/>
  <c r="I26" i="5"/>
  <c r="I31" i="5"/>
  <c r="I51" i="5"/>
  <c r="I77" i="5"/>
  <c r="I81" i="5"/>
  <c r="I35" i="13"/>
  <c r="G13" i="15" s="1"/>
  <c r="I91" i="5"/>
  <c r="I100" i="5"/>
  <c r="H9" i="5"/>
  <c r="H38" i="5"/>
  <c r="H67" i="5"/>
  <c r="H106" i="5"/>
  <c r="H17" i="7"/>
  <c r="H19" i="7" s="1"/>
  <c r="F20" i="15" s="1"/>
  <c r="I67" i="5"/>
  <c r="I150" i="4"/>
  <c r="H150" i="4"/>
  <c r="I149" i="4"/>
  <c r="H149" i="4"/>
  <c r="I148" i="4"/>
  <c r="H148" i="4"/>
  <c r="I147" i="4"/>
  <c r="H147" i="4"/>
  <c r="I146" i="4"/>
  <c r="H146" i="4"/>
  <c r="I145" i="4"/>
  <c r="H145" i="4"/>
  <c r="I144" i="4"/>
  <c r="H144" i="4"/>
  <c r="I141" i="4"/>
  <c r="H141" i="4"/>
  <c r="I140" i="4"/>
  <c r="H140" i="4"/>
  <c r="I139" i="4"/>
  <c r="H139" i="4"/>
  <c r="I138" i="4"/>
  <c r="H138" i="4"/>
  <c r="I137" i="4"/>
  <c r="H137" i="4"/>
  <c r="I136" i="4"/>
  <c r="H136" i="4"/>
  <c r="I135" i="4"/>
  <c r="H135" i="4"/>
  <c r="I132" i="4"/>
  <c r="H132" i="4"/>
  <c r="I131" i="4"/>
  <c r="H131" i="4"/>
  <c r="I130" i="4"/>
  <c r="H130" i="4"/>
  <c r="I129" i="4"/>
  <c r="H129" i="4"/>
  <c r="I128" i="4"/>
  <c r="H128" i="4"/>
  <c r="I127" i="4"/>
  <c r="H127" i="4"/>
  <c r="I126" i="4"/>
  <c r="H126" i="4"/>
  <c r="I123" i="4"/>
  <c r="H123" i="4"/>
  <c r="I122" i="4"/>
  <c r="H122" i="4"/>
  <c r="I121" i="4"/>
  <c r="H121" i="4"/>
  <c r="I120" i="4"/>
  <c r="H120" i="4"/>
  <c r="I119" i="4"/>
  <c r="H119" i="4"/>
  <c r="I118" i="4"/>
  <c r="H118" i="4"/>
  <c r="I117" i="4"/>
  <c r="H117" i="4"/>
  <c r="I114" i="4"/>
  <c r="H114" i="4"/>
  <c r="I113" i="4"/>
  <c r="H113" i="4"/>
  <c r="I112" i="4"/>
  <c r="H112" i="4"/>
  <c r="I111" i="4"/>
  <c r="H111" i="4"/>
  <c r="I110" i="4"/>
  <c r="H110" i="4"/>
  <c r="I109" i="4"/>
  <c r="H109" i="4"/>
  <c r="I106" i="4"/>
  <c r="H106" i="4"/>
  <c r="I105" i="4"/>
  <c r="H105" i="4"/>
  <c r="I104" i="4"/>
  <c r="H104" i="4"/>
  <c r="I103" i="4"/>
  <c r="H103" i="4"/>
  <c r="I102" i="4"/>
  <c r="H102" i="4"/>
  <c r="I101" i="4"/>
  <c r="H101" i="4"/>
  <c r="I99" i="4"/>
  <c r="H99" i="4"/>
  <c r="I98" i="4"/>
  <c r="H98" i="4"/>
  <c r="I97" i="4"/>
  <c r="H97" i="4"/>
  <c r="I96" i="4"/>
  <c r="H96" i="4"/>
  <c r="I95" i="4"/>
  <c r="H95" i="4"/>
  <c r="I94" i="4"/>
  <c r="H94" i="4"/>
  <c r="I93" i="4"/>
  <c r="H93" i="4"/>
  <c r="I89" i="4"/>
  <c r="H89" i="4"/>
  <c r="I88" i="4"/>
  <c r="H88" i="4"/>
  <c r="I87" i="4"/>
  <c r="H87" i="4"/>
  <c r="I86" i="4"/>
  <c r="H86" i="4"/>
  <c r="I85" i="4"/>
  <c r="H85" i="4"/>
  <c r="I84" i="4"/>
  <c r="H84" i="4"/>
  <c r="I82" i="4"/>
  <c r="H82" i="4"/>
  <c r="I81" i="4"/>
  <c r="H81" i="4"/>
  <c r="I80" i="4"/>
  <c r="H80" i="4"/>
  <c r="I79" i="4"/>
  <c r="H79" i="4"/>
  <c r="I75" i="4"/>
  <c r="H75" i="4"/>
  <c r="I74" i="4"/>
  <c r="H74" i="4"/>
  <c r="I71" i="4"/>
  <c r="I72" i="4" s="1"/>
  <c r="H71" i="4"/>
  <c r="H72" i="4" s="1"/>
  <c r="I68" i="4"/>
  <c r="H68" i="4"/>
  <c r="I67" i="4"/>
  <c r="H67" i="4"/>
  <c r="I66" i="4"/>
  <c r="H66" i="4"/>
  <c r="I65" i="4"/>
  <c r="H65" i="4"/>
  <c r="I64" i="4"/>
  <c r="H64" i="4"/>
  <c r="I63" i="4"/>
  <c r="H63" i="4"/>
  <c r="I61" i="4"/>
  <c r="H61" i="4"/>
  <c r="I60" i="4"/>
  <c r="H60" i="4"/>
  <c r="I59" i="4"/>
  <c r="H59" i="4"/>
  <c r="I55" i="4"/>
  <c r="H55" i="4"/>
  <c r="I54" i="4"/>
  <c r="H54" i="4"/>
  <c r="I51" i="4"/>
  <c r="H51" i="4"/>
  <c r="I50" i="4"/>
  <c r="H50" i="4"/>
  <c r="I49" i="4"/>
  <c r="H49" i="4"/>
  <c r="I46" i="4"/>
  <c r="H46" i="4"/>
  <c r="I45" i="4"/>
  <c r="H45" i="4"/>
  <c r="I44" i="4"/>
  <c r="H44" i="4"/>
  <c r="I43" i="4"/>
  <c r="H43" i="4"/>
  <c r="I42" i="4"/>
  <c r="H42" i="4"/>
  <c r="I39" i="4"/>
  <c r="H39" i="4"/>
  <c r="I38" i="4"/>
  <c r="H38" i="4"/>
  <c r="I37" i="4"/>
  <c r="H37" i="4"/>
  <c r="I36" i="4"/>
  <c r="H36" i="4"/>
  <c r="I35" i="4"/>
  <c r="H35" i="4"/>
  <c r="I34" i="4"/>
  <c r="H34" i="4"/>
  <c r="I33" i="4"/>
  <c r="H33" i="4"/>
  <c r="I32" i="4"/>
  <c r="H32" i="4"/>
  <c r="I31" i="4"/>
  <c r="H31" i="4"/>
  <c r="I30" i="4"/>
  <c r="H30" i="4"/>
  <c r="I29" i="4"/>
  <c r="H29" i="4"/>
  <c r="I28" i="4"/>
  <c r="H28" i="4"/>
  <c r="I27" i="4"/>
  <c r="H27" i="4"/>
  <c r="I24" i="4"/>
  <c r="I25" i="4" s="1"/>
  <c r="H24" i="4"/>
  <c r="H25" i="4" s="1"/>
  <c r="I21" i="4"/>
  <c r="H21" i="4"/>
  <c r="I20" i="4"/>
  <c r="H20" i="4"/>
  <c r="I19" i="4"/>
  <c r="H19" i="4"/>
  <c r="I18" i="4"/>
  <c r="H18" i="4"/>
  <c r="I17" i="4"/>
  <c r="H17" i="4"/>
  <c r="I16" i="4"/>
  <c r="H16" i="4"/>
  <c r="I15" i="4"/>
  <c r="H15" i="4"/>
  <c r="I14" i="4"/>
  <c r="H14" i="4"/>
  <c r="I11" i="4"/>
  <c r="H11" i="4"/>
  <c r="I10" i="4"/>
  <c r="H10" i="4"/>
  <c r="I9" i="4"/>
  <c r="H9" i="4"/>
  <c r="I8" i="4"/>
  <c r="H8" i="4"/>
  <c r="I7" i="4"/>
  <c r="H7" i="4"/>
  <c r="I108" i="5" l="1"/>
  <c r="G18" i="15" s="1"/>
  <c r="H108" i="5"/>
  <c r="F18" i="15" s="1"/>
  <c r="I115" i="4"/>
  <c r="I124" i="4"/>
  <c r="I142" i="4"/>
  <c r="I22" i="4"/>
  <c r="I47" i="4"/>
  <c r="I56" i="4"/>
  <c r="I69" i="4"/>
  <c r="I76" i="4"/>
  <c r="I90" i="4"/>
  <c r="I107" i="4"/>
  <c r="I133" i="4"/>
  <c r="I151" i="4"/>
  <c r="H12" i="4"/>
  <c r="H40" i="4"/>
  <c r="H52" i="4"/>
  <c r="H115" i="4"/>
  <c r="H124" i="4"/>
  <c r="H142" i="4"/>
  <c r="I12" i="4"/>
  <c r="I40" i="4"/>
  <c r="I52" i="4"/>
  <c r="H22" i="4"/>
  <c r="H47" i="4"/>
  <c r="H56" i="4"/>
  <c r="H69" i="4"/>
  <c r="H76" i="4"/>
  <c r="H90" i="4"/>
  <c r="H107" i="4"/>
  <c r="H133" i="4"/>
  <c r="H151" i="4"/>
  <c r="I103" i="3"/>
  <c r="H103" i="3"/>
  <c r="I102" i="3"/>
  <c r="H102" i="3"/>
  <c r="I101" i="3"/>
  <c r="H101" i="3"/>
  <c r="I100" i="3"/>
  <c r="H100" i="3"/>
  <c r="I99" i="3"/>
  <c r="H99" i="3"/>
  <c r="I98" i="3"/>
  <c r="H98" i="3"/>
  <c r="I97" i="3"/>
  <c r="I104" i="3" s="1"/>
  <c r="H97" i="3"/>
  <c r="I94" i="3"/>
  <c r="H94" i="3"/>
  <c r="I93" i="3"/>
  <c r="H93" i="3"/>
  <c r="I92" i="3"/>
  <c r="H92" i="3"/>
  <c r="I91" i="3"/>
  <c r="H91" i="3"/>
  <c r="I90" i="3"/>
  <c r="H90" i="3"/>
  <c r="I89" i="3"/>
  <c r="H89" i="3"/>
  <c r="I88" i="3"/>
  <c r="H88" i="3"/>
  <c r="I87" i="3"/>
  <c r="H87" i="3"/>
  <c r="I84" i="3"/>
  <c r="H84" i="3"/>
  <c r="I83" i="3"/>
  <c r="H83" i="3"/>
  <c r="I82" i="3"/>
  <c r="H82" i="3"/>
  <c r="I81" i="3"/>
  <c r="H81" i="3"/>
  <c r="I80" i="3"/>
  <c r="H80" i="3"/>
  <c r="I79" i="3"/>
  <c r="H79" i="3"/>
  <c r="I78" i="3"/>
  <c r="H78" i="3"/>
  <c r="I77" i="3"/>
  <c r="I85" i="3" s="1"/>
  <c r="H77" i="3"/>
  <c r="I74" i="3"/>
  <c r="H74" i="3"/>
  <c r="I73" i="3"/>
  <c r="H73" i="3"/>
  <c r="I70" i="3"/>
  <c r="H70" i="3"/>
  <c r="I69" i="3"/>
  <c r="H69" i="3"/>
  <c r="I67" i="3"/>
  <c r="H67" i="3"/>
  <c r="I66" i="3"/>
  <c r="H66" i="3"/>
  <c r="I65" i="3"/>
  <c r="H65" i="3"/>
  <c r="I64" i="3"/>
  <c r="H64" i="3"/>
  <c r="I63" i="3"/>
  <c r="H63" i="3"/>
  <c r="I61" i="3"/>
  <c r="H61" i="3"/>
  <c r="I60" i="3"/>
  <c r="H60" i="3"/>
  <c r="I59" i="3"/>
  <c r="H59" i="3"/>
  <c r="I58" i="3"/>
  <c r="H58" i="3"/>
  <c r="I57" i="3"/>
  <c r="H57" i="3"/>
  <c r="I56" i="3"/>
  <c r="H56" i="3"/>
  <c r="I55" i="3"/>
  <c r="H55" i="3"/>
  <c r="I54" i="3"/>
  <c r="H54" i="3"/>
  <c r="I53" i="3"/>
  <c r="H53" i="3"/>
  <c r="I51" i="3"/>
  <c r="H51" i="3"/>
  <c r="I50" i="3"/>
  <c r="H50" i="3"/>
  <c r="I49" i="3"/>
  <c r="H49" i="3"/>
  <c r="I48" i="3"/>
  <c r="H48" i="3"/>
  <c r="I47" i="3"/>
  <c r="H47" i="3"/>
  <c r="I46" i="3"/>
  <c r="H46" i="3"/>
  <c r="I45" i="3"/>
  <c r="H45" i="3"/>
  <c r="H71" i="3" s="1"/>
  <c r="I41" i="3"/>
  <c r="I42" i="3" s="1"/>
  <c r="H41" i="3"/>
  <c r="H42" i="3" s="1"/>
  <c r="I38" i="3"/>
  <c r="H38" i="3"/>
  <c r="I37" i="3"/>
  <c r="H37" i="3"/>
  <c r="I36" i="3"/>
  <c r="H36" i="3"/>
  <c r="H39" i="3" s="1"/>
  <c r="I33" i="3"/>
  <c r="I34" i="3" s="1"/>
  <c r="H33" i="3"/>
  <c r="H34" i="3" s="1"/>
  <c r="I30" i="3"/>
  <c r="I31" i="3" s="1"/>
  <c r="H30" i="3"/>
  <c r="H31" i="3" s="1"/>
  <c r="I27" i="3"/>
  <c r="H27" i="3"/>
  <c r="I26" i="3"/>
  <c r="H26" i="3"/>
  <c r="I25" i="3"/>
  <c r="H25" i="3"/>
  <c r="I24" i="3"/>
  <c r="H24" i="3"/>
  <c r="I23" i="3"/>
  <c r="H23" i="3"/>
  <c r="I22" i="3"/>
  <c r="H22" i="3"/>
  <c r="I21" i="3"/>
  <c r="H21" i="3"/>
  <c r="I20" i="3"/>
  <c r="H20" i="3"/>
  <c r="I19" i="3"/>
  <c r="H19" i="3"/>
  <c r="I16" i="3"/>
  <c r="H16" i="3"/>
  <c r="I15" i="3"/>
  <c r="I17" i="3" s="1"/>
  <c r="H15" i="3"/>
  <c r="I12" i="3"/>
  <c r="H12" i="3"/>
  <c r="I11" i="3"/>
  <c r="I13" i="3" s="1"/>
  <c r="H11" i="3"/>
  <c r="I8" i="3"/>
  <c r="H8" i="3"/>
  <c r="I7" i="3"/>
  <c r="I9" i="3" s="1"/>
  <c r="H7" i="3"/>
  <c r="I71" i="3" l="1"/>
  <c r="I153" i="4"/>
  <c r="G17" i="15" s="1"/>
  <c r="H153" i="4"/>
  <c r="F17" i="15" s="1"/>
  <c r="I95" i="3"/>
  <c r="I75" i="3"/>
  <c r="I39" i="3"/>
  <c r="I28" i="3"/>
  <c r="H9" i="3"/>
  <c r="H17" i="3"/>
  <c r="H28" i="3"/>
  <c r="H75" i="3"/>
  <c r="H85" i="3"/>
  <c r="H95" i="3"/>
  <c r="H104" i="3"/>
  <c r="H13" i="3"/>
  <c r="I30" i="2"/>
  <c r="H30" i="2"/>
  <c r="I29" i="2"/>
  <c r="H29" i="2"/>
  <c r="I26" i="2"/>
  <c r="I27" i="2" s="1"/>
  <c r="H26" i="2"/>
  <c r="H27" i="2" s="1"/>
  <c r="I23" i="2"/>
  <c r="H23" i="2"/>
  <c r="I22" i="2"/>
  <c r="H22" i="2"/>
  <c r="I21" i="2"/>
  <c r="H21" i="2"/>
  <c r="I18" i="2"/>
  <c r="I19" i="2" s="1"/>
  <c r="H18" i="2"/>
  <c r="H19" i="2" s="1"/>
  <c r="I15" i="2"/>
  <c r="H15" i="2"/>
  <c r="I14" i="2"/>
  <c r="H14" i="2"/>
  <c r="I13" i="2"/>
  <c r="H13" i="2"/>
  <c r="I12" i="2"/>
  <c r="H12" i="2"/>
  <c r="I11" i="2"/>
  <c r="H11" i="2"/>
  <c r="I10" i="2"/>
  <c r="H10" i="2"/>
  <c r="I7" i="2"/>
  <c r="I8" i="2" s="1"/>
  <c r="H7" i="2"/>
  <c r="H8" i="2" s="1"/>
  <c r="I106" i="3" l="1"/>
  <c r="G16" i="15" s="1"/>
  <c r="I31" i="2"/>
  <c r="H106" i="3"/>
  <c r="F16" i="15" s="1"/>
  <c r="I24" i="2"/>
  <c r="H16" i="2"/>
  <c r="H24" i="2"/>
  <c r="H31" i="2"/>
  <c r="I16" i="2"/>
  <c r="I33" i="2" s="1"/>
  <c r="G15" i="15" s="1"/>
  <c r="I12" i="1"/>
  <c r="H12" i="1"/>
  <c r="I11" i="1"/>
  <c r="H11" i="1"/>
  <c r="I10" i="1"/>
  <c r="H10" i="1"/>
  <c r="I9" i="1"/>
  <c r="H9" i="1"/>
  <c r="I8" i="1"/>
  <c r="H8" i="1"/>
  <c r="I7" i="1"/>
  <c r="H7" i="1"/>
  <c r="H13" i="1" l="1"/>
  <c r="H15" i="1" s="1"/>
  <c r="I13" i="1"/>
  <c r="I15" i="1" s="1"/>
  <c r="G14" i="15" s="1"/>
  <c r="G28" i="15" s="1"/>
  <c r="H33" i="2"/>
  <c r="F15" i="15" s="1"/>
  <c r="F14" i="15"/>
  <c r="F28" i="15" s="1"/>
  <c r="F29" i="15" l="1"/>
  <c r="F30" i="15" s="1"/>
  <c r="F31" i="15" s="1"/>
</calcChain>
</file>

<file path=xl/sharedStrings.xml><?xml version="1.0" encoding="utf-8"?>
<sst xmlns="http://schemas.openxmlformats.org/spreadsheetml/2006/main" count="1963" uniqueCount="874">
  <si>
    <t>Költségvetés kiírás</t>
  </si>
  <si>
    <t>Nagylengyel, Bölcsőde és Óvoda felújítás, bővítés</t>
  </si>
  <si>
    <t>Játszóelemek</t>
  </si>
  <si>
    <t>Sorszám</t>
  </si>
  <si>
    <t>Tételszám</t>
  </si>
  <si>
    <t>Tétel megnevezése</t>
  </si>
  <si>
    <t>Mennyiség</t>
  </si>
  <si>
    <t>Anyag e.</t>
  </si>
  <si>
    <t>Díj e.</t>
  </si>
  <si>
    <t>Anyag ö.</t>
  </si>
  <si>
    <t>Díj ö.</t>
  </si>
  <si>
    <t>92.</t>
  </si>
  <si>
    <t>Szabadidő és sport létesítmények</t>
  </si>
  <si>
    <t>1.</t>
  </si>
  <si>
    <t>K-tétel (óvoda)</t>
  </si>
  <si>
    <t>Hatfunkciós mászótorony telepítése 223*223cm méretben (termékkód: 30032), telepítési és bevizsgálási munkákkal együtt</t>
  </si>
  <si>
    <t>db</t>
  </si>
  <si>
    <t>2.</t>
  </si>
  <si>
    <t>Plútó lépegető telepítése 250*20cm méretben (termékkód: 98516), telepítési és bevizsgálási munkákkal együtt</t>
  </si>
  <si>
    <t>3.</t>
  </si>
  <si>
    <t>Forgóhinta közepes telepítése (termékkód: 30084), telepítési és bevizsgálási munkákkal együtt</t>
  </si>
  <si>
    <t>4.</t>
  </si>
  <si>
    <t>K-tétel (mini bölcsőde)</t>
  </si>
  <si>
    <t>Homokozó telepítése 300*300cm méretben (termékkód: 30002), telepítési és bevizsgálási munkákkal együtt</t>
  </si>
  <si>
    <t>5.</t>
  </si>
  <si>
    <t>Mászóka telepítése 125*135cm méretben (termékkód: KM2-04), telepítési és bevizsgálási munkákkal együtt</t>
  </si>
  <si>
    <t>6.</t>
  </si>
  <si>
    <t>Munkanem összesen</t>
  </si>
  <si>
    <t>Játszóudvar kialakítása</t>
  </si>
  <si>
    <t>15.</t>
  </si>
  <si>
    <t>Zsaluzás és állványozás</t>
  </si>
  <si>
    <t xml:space="preserve">ÉNGY kód: 15-004-0011603 
Kód: 15-004-003
Verzió: 2017-2
</t>
  </si>
  <si>
    <t>Téráthidaló szerkezetek zsaluzása
Síklemez zsaluzása, fa zsaluzattal,keskeny sávban 15 cm szélességig</t>
  </si>
  <si>
    <t>m2</t>
  </si>
  <si>
    <t>21.</t>
  </si>
  <si>
    <t>Irtás, föld- és sziklamunka</t>
  </si>
  <si>
    <t xml:space="preserve">ÉNGY kód: 21-002-0014456 
Kód: 21-002-001.1
Verzió: 2017-2
</t>
  </si>
  <si>
    <t xml:space="preserve">Előkészítő földmunka
Humuszos termőréteg, termőföld leszedése,terítése gépi erővel, 18%-os terephajlásig,bármilyen talajban, szállítással,
50,0 m-ig
</t>
  </si>
  <si>
    <t>m3</t>
  </si>
  <si>
    <t xml:space="preserve">ÉNGY kód: 21-003-0014705 
Kód: 21-003-005.1.1.1
Verzió: 2017-2
</t>
  </si>
  <si>
    <t xml:space="preserve">Munkagödör és munkaárok készítése
Munkaárok földkiemelése közművesített területen,kézi erővel,
bármely konzisztenciájú talajban, dúcolás nélkül,
2,0 m2 szelvényig,
I-II. talajosztály
</t>
  </si>
  <si>
    <t xml:space="preserve">ÉNGY kód: 21-004-0015675 
Kód: 21-004-005.1.2.1
Verzió: 2017-2
</t>
  </si>
  <si>
    <t>Alakító földmunka
Tükörkészítés tömörítés nélkül,
sík felületen
kézi erővel
talajosztály: V-VI.</t>
  </si>
  <si>
    <t xml:space="preserve">ÉNGY kód: 21-008-0016246 
Kód: 21-008-002.2.3
Verzió: 2017-2
</t>
  </si>
  <si>
    <t xml:space="preserve">Tömörítés
Tömörítés bármely tömörítési osztálybangépi erővel,
kis felületen,
tömörségi fok: 95%
</t>
  </si>
  <si>
    <t xml:space="preserve">ÉNGY kód: 21-011-0016423 
Kód: 21-011-002.1.1
Verzió: 2017-2
</t>
  </si>
  <si>
    <t xml:space="preserve">Kiegészítő tevékenységek
Fejtett föld tolása és elteregetése,
I-IV. osztályú talajban,
20,0 m távolságig
</t>
  </si>
  <si>
    <t xml:space="preserve">ÉNGY kód: 21-011-4019315 
Kód: 21-011-007.2-0120802
Verzió: 2017-2
</t>
  </si>
  <si>
    <t xml:space="preserve">Kiegészítő tevékenységek
Feltöltések alap- és lábazati falak közéés alagsori vagy alá nem pincézett földszintipadozatok alá, az anyag szétterítésével,mozgatásával, kézi döngöléssel,
osztályozatlan kavicsból
Nyers homokos bányakavics, NHK 0/32 P-TT, Jánossomorja
</t>
  </si>
  <si>
    <t>23.</t>
  </si>
  <si>
    <t>Síkalapozás</t>
  </si>
  <si>
    <t>ÉNGY kód: 23-003-0024243 
Kód: 23-003-002-0222210
Verzió: 2017-2</t>
  </si>
  <si>
    <t xml:space="preserve">Beton- és vasbetonalapok
Vasbeton sáv-, talp- lemezalap készítéseszivattyús technológiával,.....minőségű betonból
C16/20 - X0v(H) képlékeny kavicsbeton keverék CEM 32,5 pc. D?max = 16 mm, m = 6,6 finomsági modulussal
</t>
  </si>
  <si>
    <t>31.</t>
  </si>
  <si>
    <t>Helyszíni beton és vasbeton munkák</t>
  </si>
  <si>
    <t xml:space="preserve">ÉNGY kód: 31-001-0035172 
Kód: 31-001-002-0452004
Verzió: 2017-2
</t>
  </si>
  <si>
    <t xml:space="preserve">Betonacél-szerelés
Hegesztett betonacél háló szerelése tartószerkezetbe
FERALPI Sp8K1515 építési síkháló; 5,00 x 2,15 m; 150 x 150 mm osztással {átmérő} 8,00 / 8,00 BHB55.50
</t>
  </si>
  <si>
    <t>t</t>
  </si>
  <si>
    <t xml:space="preserve">ÉNGY kód: 31-021-0051854 
Kód: 31-021-004.1.1-0230110
Verzió: 2017-2
</t>
  </si>
  <si>
    <t>Téráthidaló szerkezetek készítése
Sík vagy alulbordás vasbeton lemez készítése, 15°-os hajlásszögig,X0v(H), XC1, XC2, XC3 környezeti osztályú,kissé képlékeny vagy képlékeny konzisztenciájú betonból,
kézi erővel, vibrátoros tömörítéssel,
12 cm vastagságig
C20/25 - X0v(H) kissé képlékeny kavicsbeton keverék CEM 52,5 pc. D?max = 16 mm, m = 6,3 finomsági modulussal</t>
  </si>
  <si>
    <t xml:space="preserve">ÉNGY kód: 31-051-1672722 
Kód: 31-051-009.1.2-0314362
Verzió: 2017-2
</t>
  </si>
  <si>
    <t>Egyéb beton és vasbeton szerkezetek
Friss betonfelület vegyszeres utókezelése
kézi felhordással,
utókezelőszer vízszintes betonfelületekhez
MUREXIN BA 2 kipárolgásgátló</t>
  </si>
  <si>
    <t>33.</t>
  </si>
  <si>
    <t>Falazás és egyéb kőműves munkák</t>
  </si>
  <si>
    <t xml:space="preserve">ÉNGY kód: 33-001-0090932 
Kód: 33-001-001.3.4.4.1.1-0010408
Verzió: 2017-2
</t>
  </si>
  <si>
    <t xml:space="preserve">Teherhordó és kitöltő falazatok
Teherhordó és kitöltő falazat készítése,
beton, könnyűbeton falazóblokk vagy zsaluzóelem termékekből,
300 mm falvastagságban,
300x500x230 mm-es méretű
beton zsaluzóelemből,
kitöltő betonnal, betonacél beépítéssel
Leier ZS 30-as zsaluzóelem, 300/500/230 mm,C16/20-16/kissé képlékeny kavicsbeton, B 60.40:12 mmátmérőjű betonacél
</t>
  </si>
  <si>
    <t>ÉNGY kód: 92-021-2243405 
Kód: 92-021-002.1.2.1-0311534
Verzió: 2017-2</t>
  </si>
  <si>
    <t xml:space="preserve">Sportpálya burkolatok
Sportpálya burkolat kialakítása,
rugalmas térburkoló gumilap
fektetése beton aljzatra,
100×100 cm-es méretben
JÁTSZÓPARK SPORT rugalmas térburkoló gumilap, 100×100×2 cm méret, vörös, Cikkszám: JPS-20
</t>
  </si>
  <si>
    <t xml:space="preserve">ÉNGY kód: 92-021-2243584 
Kód: 92-021-002.1.5.1-0311552
Verzió: 2017-2
</t>
  </si>
  <si>
    <t xml:space="preserve">Sportpálya burkolatok
Sportpálya burkolat kialakítása,
rugalmas térburkoló gumilap
gumiszegély elhelyezése betonágyazatba,
100×25×4 cm-es méretben
JÁTSZÓPARK GUMISZEGÉLY gumilapok szegélyezésére, 100×25×4 cm, vörös, Cikkszám: JPSZ
</t>
  </si>
  <si>
    <t>m</t>
  </si>
  <si>
    <t>Belső felújítás</t>
  </si>
  <si>
    <t xml:space="preserve">ÉNGY kód: 21-011-0016762 
Kód: 21-011-011.3
Verzió: 2017-2
</t>
  </si>
  <si>
    <t>Kiegészítő tevékenységek
Építési törmelék konténeres elszállítása, lerakása,lerakóhelyi díjjal,
5,0 m3-es konténerbe</t>
  </si>
  <si>
    <t>ÉNGY kód: 21-011-0016825 
Kód: 21-011-012
Verzió: 2017-2</t>
  </si>
  <si>
    <t xml:space="preserve">Kiegészítő tevékenységek
Munkahelyi depóniából építési törmelék konténerbe rakása, kézi erővel, önálló munka esetén elszámolva,konténer szállítás nélkül
</t>
  </si>
  <si>
    <t xml:space="preserve">ÉNGY kód: 31-000-0034810 
Kód: 31-000-013.2
Verzió: 2017-2
</t>
  </si>
  <si>
    <t xml:space="preserve">Bontási munkák
Beton aljzatok, járdák bontása 10 cm vastagságig,
kavicsbetonból, salakbetonból
</t>
  </si>
  <si>
    <t xml:space="preserve">ÉNGY kód: 31-031-0063305 
Kód: 31-031-002.1.1
Verzió: 2017-2
</t>
  </si>
  <si>
    <t xml:space="preserve">Aljzat készítése helyszínen kevert esztrichből
Úsztatott vagy fűtési esztrich készítése,helyszínen kevert, cementbázisú esztrichből,
C12 szilárdsági osztálynak megfelelően
6 cm vastagságban
</t>
  </si>
  <si>
    <t>32.</t>
  </si>
  <si>
    <t>Előregyártott épületszerkezeti elem elhelyezése és szerelése</t>
  </si>
  <si>
    <t>ÉNGY kód: 32-002-0071201 
Kód: 32-002-001.1.1-0112053
Verzió: 2017-2</t>
  </si>
  <si>
    <t xml:space="preserve">Előregyártott nyílásáthidalók, kiváltók elhelyezése tartószerkezetre
Előregyártott azonnal terhelhető nyílásáthidaló elhelyezése (válaszfal áthidalók is), tartószerkezetre, csomóponti kötés nélkül,falazat szélességű áthidaló elemekből vagy több elem egymás mellé sorolásával, a teherhordó falváll előkészítésével,kiegészítő hőszigetelés elhelyezése nélkül,
0,10 t/db tömegig,
égetett agyag-kerámia köpenyes nyílásáthidaló
LEIER MDA nyílásáthidaló 6,5×12 cm, égetett kerámia köpenyelemmel, 125 cm, Cikkszám: HUTMD3088
</t>
  </si>
  <si>
    <t>ÉNGY kód: 32-002-3277386 
Kód: 32-002-001.1.1-0112063
Verzió: 2017-2</t>
  </si>
  <si>
    <t xml:space="preserve">Előregyártott nyílásáthidalók, kiváltók elhelyezése tartószerkezetre
Előregyártott azonnal terhelhető nyílásáthidaló elhelyezése (válaszfal áthidalók is), tartószerkezetre, csomóponti kötés nélkül,falazat szélességű áthidaló elemekből vagy több elem egymás mellé sorolásával, a teherhordó falváll előkészítésével,kiegészítő hőszigetelés elhelyezése nélkül,
0,10 t/db tömegig,
égetett agyag-kerámia köpenyes nyílásáthidaló
LEIER MDE 125 áthidaló 23,8x8 cm méretben égetett kerámia köpenyelemmel, 125 cm, Cikkszám: HUTMD5029
</t>
  </si>
  <si>
    <t xml:space="preserve">ÉNGY kód: 33-000-0087382 
Kód: 33-000-021.1.1.1.1.1
Verzió: 2017-2
</t>
  </si>
  <si>
    <t xml:space="preserve">Bontási munkák
Válaszfal bontása,
égetett agyag-kerámia termékekből,
erősítő pillérrel vagy erősítő pillér nélkül falazva,
kisméretű, mészhomok, magasított vagy nagyméretű téglából,
15 cm vastagságig,
falazó, cementes mészhabarcsból falazva
</t>
  </si>
  <si>
    <t>ÉNGY kód: 33-000-0087491 
Kód: 33-000-031.1.1
Verzió: 2017-2</t>
  </si>
  <si>
    <t>Bontási munkák
Nyílásbontás,
égetett-agyag kerámia
teherhordó, tömör téglafalban</t>
  </si>
  <si>
    <t>ÉNGY kód: 33-000-0087554 
Kód: 33-000-032.1
Verzió: 2017-2</t>
  </si>
  <si>
    <t xml:space="preserve">Bontási munkák
Nyílásbontás, bármilyen égetett kerámia válaszfalban,
12 cm vastagságig
</t>
  </si>
  <si>
    <t>ÉNGY kód: 33-011-2390970 
Kód: 33-011-001.1.2.1.2.1.1-0132202
Verzió: 2017-2</t>
  </si>
  <si>
    <t xml:space="preserve">Válaszfalak
Válaszfal építése,
égetett agyag-kerámia termékekből,
nútféderes elemekből,
100 mm falvastagságban,
500x238x100 mm-es méretű
válaszfallapból,
falazó, cementes mészhabarcsba falazva
BAKONYTHERM 10/50 N+F válaszfal, 500x238×100 mm, Cikkszám: TÉG10M 1 (Hf10-mc) falazó, cementes mészhabarcs
</t>
  </si>
  <si>
    <t xml:space="preserve">ÉNGY kód: 33-063-0095090 
Kód: 33-063-021.1.1
Verzió: 2017-2
</t>
  </si>
  <si>
    <t>Fal-födémáttörés, horony- és fészekvésés helyreállítás nélkül
Fészekvésés,
téglafalban,
0,015 m3-ig</t>
  </si>
  <si>
    <t xml:space="preserve">ÉNGY kód: 33-091-0095491 
Kód: 33-091-001.1.1-2110002
Verzió: 2017-2
</t>
  </si>
  <si>
    <t>Javítások, pótlások
Teherhordó és kitöltő falazat,égetett agyag-kerámia termékekből,nyílásbefalazás, nyílásszűkítés vagy kisebb falpótlások,
250 mm és ennél vastagabb falban csorbázatvéséssel,
nyílásbefalazás, nyílásszűkítés vagy kisebb falpótlások,
Kisméretű tömör tégla 250x120x65 mm I.o.M 1 (Hf10-mc) falazó, cementes mészhabarcs</t>
  </si>
  <si>
    <t>7.</t>
  </si>
  <si>
    <t xml:space="preserve">ÉNGY kód: 33-091-0095501 
Kód: 33-091-002.1.1-1110002
Verzió: 2017-2
</t>
  </si>
  <si>
    <t xml:space="preserve">Javítások, pótlások
Teherhordó és kitöltő falazat,égetett agyag-kerámia termékekből,tokok körülfalazása bontott nyílásban,
250 mm vastag falban,
1 tégla vastag falban
Kisméretű tömör tégla 250x120x65 mm I.o.Hf5-mc, falazó, cementes mészhabarcs
</t>
  </si>
  <si>
    <t>8.</t>
  </si>
  <si>
    <t xml:space="preserve">ÉNGY kód: 33-091-0095852 
Kód: 33-091-011.3.1-1130101
Verzió: 2017-2
</t>
  </si>
  <si>
    <t xml:space="preserve">Javítások, pótlások
Válaszfal,égetett agyag-kerámia termékekből,erősítő pillérrel vagy erősítő pillér nélkül falazva,nyílásbefalazás, nyílásszűkítés vagy kisebb falpótlások,
10 cm vastagsággal, válaszfallapból
falazó, cementes mészhabarcsból falazva
Válaszfaltégla 400x200x100 mm I.o.Hf5-mc, falazó, cementes mészhabarcs
</t>
  </si>
  <si>
    <t>9.</t>
  </si>
  <si>
    <t xml:space="preserve">ÉNGY kód: 33-091-0095915 
Kód: 33-091-012.2.1-1130101
Verzió: 2017-2
</t>
  </si>
  <si>
    <t xml:space="preserve">Javítások, pótlások
Válaszfal,égetett agyag-kerámia termékekből,pillérrel vagy erősítő pillér nélkül falazva,tokok körülfalazása bontott nyílásban,
10 cm vastagsággal, válaszfallapból,
falazó, meszes cementhabarcsból falazva
Válaszfaltégla 400x200x100 mm I.o.Hf5-mc, falazó, cementes mészhabarcs
</t>
  </si>
  <si>
    <t>34.</t>
  </si>
  <si>
    <t>Fém- és könnyű épületszerkezetek szerelése</t>
  </si>
  <si>
    <t xml:space="preserve">ÉNGY kód: 34-001-0096382 
Kód: 34-001-004.1
Verzió: 2017-2
</t>
  </si>
  <si>
    <t xml:space="preserve">Acél tartószerkezetek (első- és másodrendű teherhordó szerkezetek)
Rácsos vagy tömör acéltartók beemeléseés elhelyezése,
kiképzett felfekvésre(szerelőmunka nélküli beépítés),200 kg/db tömegig
</t>
  </si>
  <si>
    <t>35.</t>
  </si>
  <si>
    <t>Ácsmunka</t>
  </si>
  <si>
    <t>K-tétel</t>
  </si>
  <si>
    <t>A meglévő fa áthidaló gerenda kibontása</t>
  </si>
  <si>
    <t>36.</t>
  </si>
  <si>
    <t>Vakolás és rabicolás</t>
  </si>
  <si>
    <t xml:space="preserve">ÉNGY kód: 36-001-0110776 
Kód: 36-001-001.1.1-0550030
Verzió: 2017-2
</t>
  </si>
  <si>
    <t xml:space="preserve">Hagyományos vakolatok
Sima oldalfalvakolat készítése kézi felhordással,
belső, vakoló cementes mészhabarccsal,
téglafelületen, 1,5 cm vastagságban
Hvb4-mc, belső, vakoló cementes mészhabarccsal ésHs60-cm, felületképző (simító), meszescementhabarccsal
</t>
  </si>
  <si>
    <t>ÉNGY kód: 36-090-0129952 
Kód: 36-090-001.1.1-0550030
Verzió: 2017-2</t>
  </si>
  <si>
    <t xml:space="preserve">Javítási és pótlási munkák
Vakolatjavítás
oldalfalon, tégla-, beton-, kőfelületen vagy építőlemezen,a meglazult, sérült vakolat előzetes leverésével,
hiánypótlás 5% alatt
Hvb4-mc, beltéri, vakoló, cementes mészhabarcs mészpéppel
</t>
  </si>
  <si>
    <t>ÉNGY kód: 36-090-0130071 
Kód: 36-090-001.3.1.1-0550030
Verzió: 2017-2</t>
  </si>
  <si>
    <t xml:space="preserve">Javítási és pótlási munkák
Vakolatjavítás
mennyezeten,
sík vasbeton téglabetétes, téglatálcás födémen, íves boltozaton vagy építőelemen a meglazult, sérült vakolat leverésével,
hiánypótlás 5% alatt
Hvb4-mc, beltéri, vakoló, cementes mészhabarcs mészpéppel
</t>
  </si>
  <si>
    <t>39.</t>
  </si>
  <si>
    <t>Szárazépítés</t>
  </si>
  <si>
    <t xml:space="preserve">ÉNGY kód: 39-001-0157452 
Kód: 39-001-023.2.3-0210211
Verzió: 2017-2
</t>
  </si>
  <si>
    <t xml:space="preserve">Gipszkarton válaszfal szerkezetek
CW fém vázszerkezetre szerelt válaszfal 2 x 2 rtg. impregnált,12,5 mm vtg. gipszkarton borítással, hőszigeteléssel,csavarfejek és illesztések glettelve (Q2),
egyszeres, sűrített, (40 vagy 41,7 cm bordatávolság)
CW 100-06 mm vtg. tartóvázzal
KNAUF HA 13 impregnált építőlemez, 12,5 mm HRAK 1250/2000 Cikkszám: 36307120,ásványi szálas hőszigetelés
</t>
  </si>
  <si>
    <t>42.</t>
  </si>
  <si>
    <t>Aljzatkészítés, hideg- és melegburkolatok készítése</t>
  </si>
  <si>
    <t>Bontások</t>
  </si>
  <si>
    <t>ÉNGY kód: 42-000-0222041 
Kód: 42-000-002.1
Verzió: 2017-2</t>
  </si>
  <si>
    <t xml:space="preserve">Aljzatkészítés, hideg- és melegburkolatok készítése
Bontási munkák
Lapburkolatok bontása,
padlóburkolat bármely méretű kőagyag, mozaik vagytört mozaik (NOVA) lapból
</t>
  </si>
  <si>
    <t>ÉNGY kód: 42-000-0222053 
Kód: 42-000-002.2
Verzió: 2017-2</t>
  </si>
  <si>
    <t xml:space="preserve">Bontási munkák
Lapburkolatok bontása,
fal-, pillér- és oszlopburkolat, bármely méretűmozaik, kőagyag és csempe
</t>
  </si>
  <si>
    <t>ÉNGY kód: 42-000-0222065 
Kód: 42-000-002.3
Verzió: 2017-2</t>
  </si>
  <si>
    <t xml:space="preserve">Bontási munkák
Lapburkolatok bontása,
lábazatburkolat 0,50 m magasságig, egyenes egysoros vagy lépcsős kivitelben,10x10 - 20x20 cm-es lapméretig
</t>
  </si>
  <si>
    <t>ÉNGY kód: 42-000-0222104 
Kód: 42-000-003.2.2
Verzió: 2017-2</t>
  </si>
  <si>
    <t xml:space="preserve">Bontási munkák
Fa-, hézagmentes műanyag- és szőnyegburkolatok bontása,
csaphornyos vagy mozaikparketta,
22 mm vastag aljzatbetonra ragasztva
</t>
  </si>
  <si>
    <t>ÉNGY kód: 42-000-0222121 
Kód: 42-000-003.4
Verzió: 2017-2</t>
  </si>
  <si>
    <t xml:space="preserve">Bontási munkák
Fa-, hézagmentes műanyag- és szőnyegburkolatok bontása,
gumilemez vagy PVC burkolat tekercsből,lapokból vagy lépcsőn betétként
</t>
  </si>
  <si>
    <t xml:space="preserve">ÉNGY kód: 42-000-0222133 
Kód: 42-000-003.5
Verzió: 2017-2
</t>
  </si>
  <si>
    <t xml:space="preserve">Bontási munkák
Fa-, hézagmentes műanyag- és szőnyegburkolatok bontása,
PVC falszegély
</t>
  </si>
  <si>
    <t>ÉNGY kód: 42-000-0222145 
Kód: 42-000-003.6
Verzió: 2017-2</t>
  </si>
  <si>
    <t xml:space="preserve">Bontási munkák
Fa-, hézagmentes műanyag- és szőnyegburkolatok bontása,
keményfa lábazati deszka vagy falvédődeszka, 25 cm szélességig
</t>
  </si>
  <si>
    <t>Hidegburkolatok</t>
  </si>
  <si>
    <t>ÉNGY kód: 42-011-2262820 
Kód: 42-011-001.1.1.1-0215098
Verzió: 2017-2</t>
  </si>
  <si>
    <t>Hidegburkolatok aljzatelőkészítése
Fal-, pillér és oszlopburkolat hordozószerkezetének felületelőkészítése
beltérben,
tégla, beton és vakolt alapfelületen,
felületelőkészítő alapozó és tapadóhíd felhordása egy rétegben
Baumit Grund, nedvszívó alapfelület alapozására, Cikkszám: 960163</t>
  </si>
  <si>
    <t>ÉNGY kód: 42-011-2262832 
Kód: 42-011-001.1.1.2-0415537
Verzió: 2017-2</t>
  </si>
  <si>
    <t xml:space="preserve">Hidegburkolatok aljzatelőkészítése
Fal-, pillér és oszlopburkolat hordozószerkezetének felületelőkészítése
beltérben,
tégla, beton és vakolt alapfelületen,
kenhető víz- és páraszigetelés felhordása egy rétegben, hajlaterősítő szalag elhelyezésével
Baumacol Protect vízzáró vastagfólia, Cikkszám: 956523
</t>
  </si>
  <si>
    <t>10.</t>
  </si>
  <si>
    <t>ÉNGY kód: 42-011-2262873 
Kód: 42-011-001.1.2.1-0215098
Verzió: 2017-2</t>
  </si>
  <si>
    <t>Hidegburkolatok aljzatelőkészítése
Fal-, pillér és oszlopburkolat hordozószerkezetének felületelőkészítése
beltérben,
gipszkarton alapfelületen
felületelőkészítő alapozó és tapadóhíd felhordása egy rétegben
Baumit Grund, nedvszívó alapfelület alapozására, Cikkszám: 960163</t>
  </si>
  <si>
    <t>11.</t>
  </si>
  <si>
    <t>ÉNGY kód: 42-011-2263120 
Kód: 42-011-002.1.1.1-0215098
Verzió: 2017-2</t>
  </si>
  <si>
    <t>Hidegburkolatok aljzatelőkészítése
Padlóburkolat hordozószerkezetének felületelőkészítése
beltérben,
beton alapfelületen
felületelőkészítő alapozó és tapadóhíd felhordása egy rétegben
Baumit Grund, nedvszívó alapfelület alapozására, Cikkszám: 960163</t>
  </si>
  <si>
    <t>12.</t>
  </si>
  <si>
    <t>ÉNGY kód: 42-011-2263190 
Kód: 42-011-002.1.1.4.1-0215096
Verzió: 2017-2</t>
  </si>
  <si>
    <t>Hidegburkolatok aljzatelőkészítése
Padlóburkolat hordozószerkezetének felületelőkészítése
beltérben,
beton alapfelületen
önterülő felületkiegyenlítés készítése
5 mm átlagos rétegvastagságban
Baumit Nivello Quattro önterülő aljzatkiegyenlítő, max.: 20 mm, Cikkszám: 156204</t>
  </si>
  <si>
    <t>13.</t>
  </si>
  <si>
    <t>ÉNGY kód: 42-012-2398826 
Kód: 42-012-001.1.1.1.1.3-0415533
Verzió: 2017-2</t>
  </si>
  <si>
    <t>Fal-, pillér, oszlop és lábazatburkolatok ragasztóhabarcsba
Fal-, pillér-, oszlopburkolat készítése
beltérben,
tégla, beton, vakolt alapfelületen,
mázas kerámiával,
kötésben vagy hálósan, 3-5 mm vtg. ragasztóba rakva, 1-10 mm fugaszélességgel,
25x25 - 40x40 cm közötti lapmérettel
Baumit Baumacol FlexUni, C2TE, flexibilis csemperagasztó fokozott igénybevételre, Cikkszám: 156202Baumit Baumacol PremiumFuge, CG2 WA, flexibilis fugázóanyag, max. 8 mm-es fugákhoz, színes, Cikkszám: 961021-38</t>
  </si>
  <si>
    <t>14.</t>
  </si>
  <si>
    <t>ÉNGY kód: 42-012-2399356 
Kód: 42-012-001.1.2.1.1.3-0415533
Verzió: 2017-2</t>
  </si>
  <si>
    <t>Fal-, pillér, oszlop és lábazatburkolatok ragasztóhabarcsba
Fal-, pillér-, oszlopburkolat készítése
beltérben,
gipszkarton alapfelületen,
mázas kerámiával,
kötésben vagy hálósan, 3-5 mm vtg. ragasztóba rakva, 1-10 mm fugaszélességgel,
25x25 - 40x40 cm közötti lapmérettel
Baumit Baumacol FlexUni, C2TE, flexibilis csemperagasztó fokozott igénybevételre, Cikkszám: 156202Baumit Baumacol PremiumFuge, CG2 WA, flexibilis fugázóanyag, max. 8 mm-es fugákhoz, színes, Cikkszám: 961021-38</t>
  </si>
  <si>
    <t>ÉNGY kód: 42-022-2266216 
Kód: 42-022-001.1.1.2.1.1-0415533
Verzió: 2017-2</t>
  </si>
  <si>
    <t>Padló- és lábazatburkolatok ragasztóhabarcsba
Padlóburkolat készítése,
beltérben,
tégla, beton, vakolt alapfelületen,
gres, kőporcelán lappal,
kötésben vagy hálósan, 3-5 mm vtg. ragasztóba rakva, 1-10 mm fugaszélességgel,
20x20 - 40x40 cm közötti lapmérettel
Baumit Baumacol FlexUni, C2TE, flexibilis csemperagasztó fokozott igénybevételre, Cikkszám: 156202Baumit Baumacol PremiumFuge, CG2 WA, flexibilis fugázóanyag, max. 8 mm-es fugákhoz, színes, Cikkszám: 961021-38</t>
  </si>
  <si>
    <t>16.</t>
  </si>
  <si>
    <t>ÉNGY kód: 42-022-2622075 
Kód: 42-022-002.1.2.1.2-0415534
Verzió: 2017-2</t>
  </si>
  <si>
    <t>Padló- és lábazatburkolatok ragasztóhabarcsba
Lábazatburkolat készítése,
beltérben,
gres, kőporcelán lappal,
egyenes, egysoros kivitelben, 3-5 mm ragasztóba rakva, 1-10 mm fugaszélességgel,10 cm magasságig,
45×45 - 60×60 cm közötti lapmérettel
Baumit Baumacol FlexTop, C2TES1, flexibilis csemperagasztó, fokozottan terhelhető, Cikkszám: 156201Baumit Baumacol PremiumFuge, CG2 WA, flexibilis fugázóanyag, max. 8 mm-es fugákhoz, színes, Cikkszám: 961021-38</t>
  </si>
  <si>
    <t>Linóleum burkolat tételei</t>
  </si>
  <si>
    <t>17.</t>
  </si>
  <si>
    <t>ÉNGY kód: 42-041-2288935 
Kód: 42-041-002.1.1-0215096
Verzió: 2017-2</t>
  </si>
  <si>
    <t>Melegburkolatok aljzatelőkészítése
Újonnan készült aljzat kiegyenlítése ragasztott parketta,valamint rugalmas burkolat alá (nagy igénybevétel)
szabványos cementresztrich és betonpadló felület előkészítése,
3 mm vastagságban
Baumit Nivello Quattro önterülő aljzatkiegyenlítő + Baumit Grund, nedvszívó alapfelület alapozására</t>
  </si>
  <si>
    <t>18.</t>
  </si>
  <si>
    <t>ÉNGY kód: 42-041-2288952 
Kód: 42-041-002.1.2-0215096
Verzió: 2017-2</t>
  </si>
  <si>
    <t>Melegburkolatok aljzatelőkészítése
Újonnan készült aljzat kiegyenlítése ragasztott parketta,valamint rugalmas burkolat alá (nagy igénybevétel)
szabványos cementresztrich és betonpadló felület előkészítése,
többlet minden 1 mm vastagságban
Baumit Nivello Quattro önterülő aljzatkiegyenlítő, max.: 20 mm, Cikkszám: 156204</t>
  </si>
  <si>
    <t>19.</t>
  </si>
  <si>
    <t>ÉNGY kód: 42-042-0304915 
Kód: 42-042-022.1-0312082
Verzió: 2017-2</t>
  </si>
  <si>
    <t xml:space="preserve">Fa- és rugalmas aljzatburkolatok
Linóleum burkolat fektetése szabványos, kiegyenlített aljzatra,
lemezből(ragasztó anyag külön tételben kiírva)
Tarkett Veneto linóleum burkolat, XF felületnemesítés, 2,5 mm vtg., 2 m x 20-30 m, 50 szín
</t>
  </si>
  <si>
    <t>20.</t>
  </si>
  <si>
    <t>ÉNGY kód: 42-042-0305176 
Kód: 42-042-022.9-0310350
Verzió: 2017-2</t>
  </si>
  <si>
    <t>Fa- és rugalmas aljzatburkolatok
Linóleum burkolat fektetése szabványos, kiegyenlített aljzatra,
ajánlott ragasztó linóleum burkolat fektetéséhez(a ragasztás ideje a burkolási tételeknél szerepel)
HENKEL Thomsit L 240 D diszperziós linóleumragasztó, Cikkszám: 423507</t>
  </si>
  <si>
    <t>ÉNGY kód: 42-042-0306944 
Kód: 42-042-031.3.1
Verzió: 2017-2</t>
  </si>
  <si>
    <t xml:space="preserve">Aljzatkészítés, hideg- és melegburkolatok készítése
Fa- és rugalmas aljzatburkolatok
Lábazat kialakítása,
linóleum burkolatból,
felhajtással, PVC-hohlkehl profilba (szegőléc) bújtatva
</t>
  </si>
  <si>
    <t>Parketta felújítás</t>
  </si>
  <si>
    <t>22.</t>
  </si>
  <si>
    <t>Parketta csiszolása, portalanítása</t>
  </si>
  <si>
    <t>ÉNGY kód: 47-031-4081692 
Kód: 47-031-001.9.1.1-0214140
Verzió: 2017-2</t>
  </si>
  <si>
    <t xml:space="preserve">Fafelületek mázolása
Belső fafelületek
lakkozása,
vízbázisú poliuretán-akrilát anyagú,1 komponensű transzparens lakkal, 2 rétegben,
tagolatlan felületen
Remmers Treppen- &amp; Parkettlack vízbázisú, színtelen ecsetelhető beltéri lakk, járófelületre, bútorra, 2390
</t>
  </si>
  <si>
    <t>44.</t>
  </si>
  <si>
    <t>Asztalosszerkezetek elhelyezése</t>
  </si>
  <si>
    <t>ÉNGY kód: 44-000-0355513 
Kód: 44-000-001.1
Verzió: 2017-2</t>
  </si>
  <si>
    <t>Bontások
Fa vagy műanyag nyílászáró szerkezetek bontása, ajtó, ablak vagy kapu,
2,00 m2-ig</t>
  </si>
  <si>
    <t>ÉNGY kód: 44-000-0355525 
Kód: 44-000-001.2
Verzió: 2017-2</t>
  </si>
  <si>
    <t xml:space="preserve">Bontások
Fa vagy műanyag nyílászáró szerkezetek bontása, ajtó, ablak vagy kapu,
2,01-4,00 m2 között
</t>
  </si>
  <si>
    <t>45.</t>
  </si>
  <si>
    <t>Lakatosszerkezetek elhelyezése</t>
  </si>
  <si>
    <t>ÉNGY kód: 45-001-0376545 
Kód: 45-001-001.1.1.1-0134001
Verzió: 2017-2</t>
  </si>
  <si>
    <t>Ajtók elhelyezése
Beltéri ajtók,
alapozott acél ajtótok elhelyezése,
blokktok szerelésével, falcolt ajtólaphoz EPDM tömítőprofillal,
1000x2000-2500x2250 mm névleges méretig
Hörmann blokktok, MW100 mm, 30mm padlóbeállással, Jobbos vagy Balos, DIN névleges méret:1000 x 2125 mm</t>
  </si>
  <si>
    <t>ÉNGY kód: 45-001-1936445 
Kód: 45-001-001.1.1.1-0134631
Verzió: 2017-2</t>
  </si>
  <si>
    <t>Ajtók elhelyezése
Beltéri ajtók,
alapozott acél ajtótok elhelyezése,
blokktok szerelésével, falcolt ajtólaphoz EPDM tömítőprofillal,
1000x2000-2500x2250 mm névleges méretig
Hörmann blokktok, MW100mm, 30mm padlóbeállással, Jobbos vagy Balos, DIN névleges méret:1000 x 2000 mm</t>
  </si>
  <si>
    <t>ÉNGY kód: 45-001-0376671 
Kód: 45-001-001.1.4.1-0134022
Verzió: 2017-2</t>
  </si>
  <si>
    <t>Ajtók elhelyezése
Beltéri ajtók,
alapozott acél ajtótok elhelyezése,
befoglalótok szerelésével, Jobbos/Balos falcolt ajtólapokhoz EPDM tömítőprofillal, 130 mm nyers téglafal vastagságig,
625x2000-2000x2125 mm névleges méretig
Hörmann falazós befoglalótok, névleges méret:750 x 2000 mm, 130 mm falvastagság</t>
  </si>
  <si>
    <t>ÉNGY kód: 45-001-0376964 
Kód: 45-001-002.1.1-0134085
Verzió: 2017-2</t>
  </si>
  <si>
    <t>Ajtók elhelyezése
Beltéri ajtólapok elhelyezése, kiegészítő szerelvények nélkül,
40 mm vastag papír rácsbetétes, 3 oldalon falcolt ajtólappal,0,6 mm vastag felületkezelt acéllemezből,
750×2000-1250x2250 mm névleges méretig, egyszárnyú tömör ajtólappal
Hörmann ZK beltéri ajtólap, névleges méret: 750 x 2000 mm, RAL 9016 színben</t>
  </si>
  <si>
    <t xml:space="preserve">ÉNGY kód: 45-001-0377010 
Kód: 45-001-002.1.1-0134090
Verzió: 2017-2
</t>
  </si>
  <si>
    <t xml:space="preserve">Ajtók elhelyezése
Beltéri ajtólapok elhelyezése, kiegészítő szerelvények nélkül,
40 mm vastag papír rácsbetétes, 3 oldalon falcolt ajtólappal,0,6 mm vastag felületkezelt acéllemezből,
750×2000-1250x2250 mm névleges méretig, egyszárnyú tömör ajtólappal
Hörmann ZK beltéri ajtólap, névleges méret: 1000 x 2000 mm, RAL 9016 színben
</t>
  </si>
  <si>
    <t>ÉNGY kód: 45-001-0377022 
Kód: 45-001-002.1.1-0134091
Verzió: 2017-2</t>
  </si>
  <si>
    <t>Ajtók elhelyezése
Beltéri ajtólapok elhelyezése, kiegészítő szerelvények nélkül,
40 mm vastag papír rácsbetétes, 3 oldalon falcolt ajtólappal,0,6 mm vastag felületkezelt acéllemezből,
750×2000-1250x2250 mm névleges méretig, egyszárnyú tömör ajtólappal
Hörmann ZK beltéri ajtólap, névleges méret: 1000 x 2125 mm, RAL 9016 színben</t>
  </si>
  <si>
    <t>ÉNGY kód: 45-001-1937462 
Kód: 45-001-003.1-0134755
Verzió: 2017-2</t>
  </si>
  <si>
    <t xml:space="preserve">Ajtók elhelyezése
Kiegészítő szerelvények elhelyezése
beltéri ajtólapokhoz
Rozsdamentes körcímkés kilincsgarnitúra, BB vagy PZ előkészítéssel
</t>
  </si>
  <si>
    <t xml:space="preserve">ÉNGY kód: 45-001-1937474 
Kód: 45-001-003.1-0134756
Verzió: 2017-2
</t>
  </si>
  <si>
    <t>Ajtók elhelyezése
Kiegészítő szerelvények elhelyezése
beltéri ajtólapokhoz
Rozsdamentes körcímkés WC kilincsgarnitúra</t>
  </si>
  <si>
    <t>47.</t>
  </si>
  <si>
    <t>Felületképzés (festés, mázolás, tapétázás, korrózióvédelem)</t>
  </si>
  <si>
    <t>ÉNGY kód: 47-000-0450324 
Kód: 47-000-001.1.1.2
Verzió: 2017-2</t>
  </si>
  <si>
    <t>Felület előkészítések, részmunkák
Belső festéseknél felület előkészítése, részmunkák;
többrétegű meszelés lekaparása
bármilyen padozatú helyiségben,
tagolt felületen</t>
  </si>
  <si>
    <t>100m2</t>
  </si>
  <si>
    <t>ÉNGY kód: 47-000-2822503 
Kód: 47-000-001.21.3.1.1.2
Verzió: 2017-2</t>
  </si>
  <si>
    <t>Felület előkészítések, részmunkák
Belső festéseknél felület előkészítése, részmunkák;
glettelés,
vízbázisú penészgátló glettel,
vakolt felületen,
bármilyen padozatú helyiségben,
tagolt felületen</t>
  </si>
  <si>
    <t>ÉNGY kód: 47-010-3626551 
Kód: 47-010-001.1.2-0419506
Verzió: 2017-2</t>
  </si>
  <si>
    <t xml:space="preserve">Alapozások belső-, homlokzati festésekhez
Normál nem egyenletes nedvszívóképességűásványi falfelületek alapozása, felületmegerősítése,
vizes-diszperziós akril bázisú alapozóval,
tagolt felületen
POLI-FARBE Inntaler diszperziós mélyalapozó
</t>
  </si>
  <si>
    <t>ÉNGY kód: 47-011-3626773 
Kód: 47-011-015.1.1.2-0160011
Verzió: 2017-2</t>
  </si>
  <si>
    <t xml:space="preserve">Belsőfestések
Diszperziós festés
műanyag bázisú vizes-diszperziós fehér vagy gyárilag színezett festékkel,
új vagy régi lekapart, előkészített alapfelületen,vakolaton, két rétegben,
tagolt sima felületen
POLI-FARBE Inntaler diszperziós beltéri falfesték
</t>
  </si>
  <si>
    <t>ÉNGY kód: 47-021-3627291 
Kód: 47-021-012.1.1-0419523
Verzió: 2017-2</t>
  </si>
  <si>
    <t xml:space="preserve">Acélfelületek mázolása
Korróziógátló alapozás
acél nyílászáró szerkezeten,
műgyanta kötőanyagú, oldószertartalmú festékkel
POLI-FARBE Cellkolor korróziógátló alapozó
</t>
  </si>
  <si>
    <t>ÉNGY kód: 47-021-3627301 
Kód: 47-021-012.2.1-0419523
Verzió: 2017-2</t>
  </si>
  <si>
    <t xml:space="preserve">Acélfelületek mázolása
Korróziógátló alapozás
nagyméretű acélszerkezeten,
műgyanta kötőanyagú, oldószertartalmú festékkel
POLI-FARBE Cellkolor korróziógátló alapozó
</t>
  </si>
  <si>
    <t>ÉNGY kód: 47-021-3627383 
Kód: 47-021-031.1.1-0160016
Verzió: 2017-2</t>
  </si>
  <si>
    <t xml:space="preserve">Acélfelületek mázolása
Acélfelületek átvonó festése
acél nyílászáró szerkezeten,
műgyanta kötőanyagú, oldószeres festékkel
POLI-FARBE Cellkolor oldószeres selyemfényű zománc
</t>
  </si>
  <si>
    <t>ÉNGY kód: 47-021-3627405 
Kód: 47-021-031.2.1-0160016
Verzió: 2017-2</t>
  </si>
  <si>
    <t xml:space="preserve">Acélfelületek mázolása
Acélfelületek átvonó festése
acélszerkezeten, nagyobb acélfelületen
műgyanta kötőanyagú, oldószeres festékkel
POLI-FARBE Cellkolor oldószeres selyemfényű zománc
</t>
  </si>
  <si>
    <t>48.</t>
  </si>
  <si>
    <t>Szigetelés</t>
  </si>
  <si>
    <t>ÉNGY kód: 48-002-2630393 
Kód: 48-002-001.1.1.1.1-0099073
Verzió: 2017-2</t>
  </si>
  <si>
    <t xml:space="preserve">Talajnedvesség elleni szigetelések
Talajnedvesség elleni szigetelés;
Bitumenes lemez szigetelés aljzatának kellősítése,
egy rétegben,
vízszintes felületen,
oldószeres hideg bitumenmázzal (száraz felületen)
ICOPAL SIPLAST PRIMER? Speed SBS oldószeres bitumenes alapozó
</t>
  </si>
  <si>
    <t xml:space="preserve">ÉNGY kód: 48-002-2630490 
Kód: 48-002-001.3.1.2-0099043
Verzió: 2017-2
</t>
  </si>
  <si>
    <t xml:space="preserve">Talajnedvesség elleni szigetelések
Talajnedvesség elleni szigetelés;
Padlószigetelés,
egy rétegben, minimum 4,0 mm vastag
elasztomerbitumenes (SBS modifikált vagy SBS/oxidált duo) lemezzel, aljzathoz foltonként vagy sávokban olvasztásos ragasztással, átlapolásoknál teljes felületű hegesztéssel fektetve
VILLAS EO-V 4 F/K Extra, üvegszövet hordozórétegű, 4 mm vastag, SBS-oxid DUO lemez
</t>
  </si>
  <si>
    <t xml:space="preserve">ÉNGY kód: 48-007-3301426 
Kód: 48-007-056.1.3.1-0113544
Verzió: 2017-2
</t>
  </si>
  <si>
    <t xml:space="preserve">Hő- és hangszigetelések
Alátét- és elválasztó rétegek beépítése,
védőlemez-, műanyagfátyol-, fólia vagy műanyagfilc egy rétegben, átlapolással, rögzítés nélkül,
padló, födém szigeteléseknél,
vízszintes felületen
AUSTROTHERM polietilén fólia, 0,09 mm vastagságú, 2 m szélességű
</t>
  </si>
  <si>
    <t>ÉNGY kód: 48-007-2063985 
Kód: 48-007-041.1.1.1.2-0090757
Verzió: 2017-2</t>
  </si>
  <si>
    <t xml:space="preserve">Hő- és hangszigetelések
Födém;
Padló hőszigetelő anyag elhelyezése, vízszintes felületen,
aljzatbeton alá,
úsztató rétegként,
expandált polisztirolhab lemezzel
ISOVER EPS 150 S 6 polisztirolhab lemez 60 mm, Ë?D =0,032 (W/mK) 1000*500 mm lemezméret, egyenes él
</t>
  </si>
  <si>
    <t xml:space="preserve">ÉNGY kód: 48-007-1942180 
Kód: 48-007-041.2.4-0611331
Verzió: 2017-2
</t>
  </si>
  <si>
    <t xml:space="preserve">Hő- és hangszigetelések
Födém;
Padló peremszigetelés elhelyezése úsztatott aljzatbeton esetén,
térhálósított polietilén habcsíkkal
POLIFOAM N 3010 dilatációs habcsík, (92) / 100 mm, Kód: 85012831
</t>
  </si>
  <si>
    <t>ÉNGY kód: 48-007-0572955 
Kód: 48-007-041.3.1.3-0110119
Verzió: 2017-2</t>
  </si>
  <si>
    <t xml:space="preserve">Hő- és hangszigetelések
Födém;
Mennyezet alulról hűlő födém hőszigetelése,
utólag elhelyezve, vízszintes felületen, dűbelezve (rögzítés külön tételben),
extrudált polisztirolhab lemezzel
RAVATHERM XPS 300SL (ROOFMATE SL-A) 140 extrudált polisztirolhab lemez, lépcsős élképzéssel, 140x600x1250 mm, Lambda: 0,035 W/mK; Csz.: RTH300SL140
</t>
  </si>
  <si>
    <t>ÉNGY kód: 48-021-4099763 
Kód: 48-021-001.63.1.1-0391231
Verzió: 2017-2</t>
  </si>
  <si>
    <t xml:space="preserve">Szigetelések rögzítése
Szigetelések rögzítése;
Hőszigetelő és hangelnyelő táblák ragasztásos rögzítése,
alulról hűlő födém alsó felületén,
cementbázisú ragasztóanyaggal
Baumit StarContact ragasztótapasz, Cikkszám: 156101
</t>
  </si>
  <si>
    <t>Bővítés</t>
  </si>
  <si>
    <t>ÉNGY kód: 15-003-0011366 
Kód: 15-003-002.1.1.1.1
Verzió: 2017-2</t>
  </si>
  <si>
    <t xml:space="preserve">Oszlop, pillér zsaluzás
Oszlopzsaluzás, állandó keresztmetszetű,
négyszögű,
fa zsaluzattal, kitámasztással,
3 m magasságig,
60 cm oldalméretig
</t>
  </si>
  <si>
    <t>ÉNGY kód: 15-004-0011712 
Kód: 15-004-021.1.1.1.1.1
Verzió: 2017-2</t>
  </si>
  <si>
    <t xml:space="preserve">Téráthidaló szerkezetek zsaluzása
Gerendazsaluzás,
20-60 cm oldalmagasság között,
fa zsaluzattal,
alátámasztó állvánnyal,
tagozattal vagy anélkül készítve,
3 m magasságig
</t>
  </si>
  <si>
    <t>ÉNGY kód: 15-004-0011942 
Kód: 15-004-031.1
Verzió: 2017-2</t>
  </si>
  <si>
    <t xml:space="preserve">Téráthidaló szerkezetek zsaluzása
Koszorúzsaluzás, zsaluzattól függetlenül,
párkány nélkül
</t>
  </si>
  <si>
    <t>ÉNGY kód: 15-004-0011603 
Kód: 15-004-003
Verzió: 2017-2</t>
  </si>
  <si>
    <t>ÉNGY kód: 15-004-0011983 
Kód: 15-004-051.1
Verzió: 2017-2</t>
  </si>
  <si>
    <t>Téráthidaló szerkezetek zsaluzása
Egyeneskarú lépcső zsaluzása,alátámasztó állvánnyal,4,00 m magasságig,
a fokok és lépcsőoldalak bezsaluzásával,fa zsaluzattal</t>
  </si>
  <si>
    <t>Előkészítő földmunka
Humuszos termőréteg, termőföld leszedése,terítése gépi erővel, 18%-os terephajlásig,bármilyen talajban, szállítással,
50,0 m-ig</t>
  </si>
  <si>
    <t xml:space="preserve">Munkagödör és munkaárok készítése
Munkaárok földkiemelése közművesített területen,kézi erővel,
bármely konzisztenciájú talajban, dúcolás nélkül,
2,0 m2 szelvényig,
I-II. talajosztály
</t>
  </si>
  <si>
    <t xml:space="preserve">Alakító földmunka
Tükörkészítés tömörítés nélkül,
sík felületen
kézi erővel
talajosztály: V-VI.
</t>
  </si>
  <si>
    <t xml:space="preserve">Kiegészítő tevékenységek
Feltöltések alap- és lábazati falak közéés alagsori vagy alá nem pincézett földszintipadozatok alá, az anyag szétterítésével,mozgatásával, kézi döngöléssel,
osztályozatlan kavicsból
Nyers homokos bányakavics, NHK 0/32 P-TT, Jánossomorja
</t>
  </si>
  <si>
    <t>Beton- és vasbetonalapok
Vasbeton sáv-, talp- lemezalap készítéseszivattyús technológiával,.....minőségű betonból
C16/20 - X0v(H) képlékeny kavicsbeton keverék CEM 32,5 pc. D?max = 16 mm, m = 6,6 finomsági modulussal</t>
  </si>
  <si>
    <t>ÉNGY kód: 31-001-1236700 
Kód: 31-001-001.2.1-0220955
Verzió: 2017-2</t>
  </si>
  <si>
    <t xml:space="preserve">Betonacél-szerelés
Betonacél helyszíni szerelése függőleges vagy vízszintes tartószerkezetbe,
bordás betonacélból,
4-10 mm átmérő között
FERALPI hidegen húzott bordás betonacél, 6 m-es szálban, BHB55.50 8 mm
</t>
  </si>
  <si>
    <t>ÉNGY kód: 31-001-1236712 
Kód: 31-001-001.2.1-0220956
Verzió: 2017-2</t>
  </si>
  <si>
    <t xml:space="preserve">Betonacél-szerelés
Betonacél helyszíni szerelése függőleges vagy vízszintes tartószerkezetbe,
bordás betonacélból,
4-10 mm átmérő között
FERALPI hidegen húzott bordás betonacél, 6 m-es szálban, BHB55.50 10 mm
</t>
  </si>
  <si>
    <t>ÉNGY kód: 31-001-1236891 
Kód: 31-001-001.2.2-0221002
Verzió: 2017-2</t>
  </si>
  <si>
    <t xml:space="preserve">Betonacél-szerelés
Betonacél helyszíni szerelése függőleges vagy vízszintes tartószerkezetbe,
bordás betonacélból,
12-20 mm átmérő között
FERALPI bordás betonacél, 6 m-es szálban, B500B 12 mm
</t>
  </si>
  <si>
    <t>ÉNGY kód: 31-001-1236913 
Kód: 31-001-001.2.2-0221004
Verzió: 2017-2</t>
  </si>
  <si>
    <t xml:space="preserve">Betonacél-szerelés
Betonacél helyszíni szerelése függőleges vagy vízszintes tartószerkezetbe,
bordás betonacélból,
12-20 mm átmérő között
FERALPI bordás betonacél, 6 m-es szálban, B500B 16 mm
</t>
  </si>
  <si>
    <t>ÉNGY kód: 31-001-0035184 
Kód: 31-001-002-0452005
Verzió: 2017-2</t>
  </si>
  <si>
    <t>Betonacél-szerelés
Hegesztett betonacél háló szerelése tartószerkezetbe
FERALPI Sp10K1515 építési síkháló; 5,00 x 2,15 m; 150 x 150 mm osztással {átmérő} 10,0 / 10,0 BHB55.50</t>
  </si>
  <si>
    <t>ÉNGY kód: 31-001-0035143 
Kód: 31-001-002-0452001
Verzió: 2017-2</t>
  </si>
  <si>
    <t xml:space="preserve">Betonacél-szerelés
Hegesztett betonacél háló szerelése tartószerkezetbe
FERALPI Sp4K1515 építési síkháló; 5,00 x 2,15 m; 150 x 150 mm osztással {átmérő} 4,00 / 4,00 BHB55.50
</t>
  </si>
  <si>
    <t>ÉNGY kód: 31-011-0042594 
Kód: 31-011-021.2.1.1-0240110
Verzió: 2017-2</t>
  </si>
  <si>
    <t xml:space="preserve">Függőleges szerkezetek betonozása
Oszlop, pillér készítése,
vasbetonból,
kör-, sokszög vagy négyzet keresztmetszettel,X0v(H), XC1, XC2, XC3, XF2, XF3, XF4,XC2-XD2-XF1, XC3-XD2-XF1 környezeti osztályú,kissé képlékeny vagy képlékeny konzisztenciájú betonból,
vibrálással, kézi továbbítással
C25/30 - X0v(H) kissé képlékeny kavicsbeton keverék CEM 52,5 pc. D?max = 16 mm, m = 6,5 finomsági modulussal
</t>
  </si>
  <si>
    <t>ÉNGY kód: 31-021-0045621 
Kód: 31-021-001.1.2-0240110
Verzió: 2017-2</t>
  </si>
  <si>
    <t xml:space="preserve">Téráthidaló szerkezetek készítése
Vasbeton gerenda készítése, X0v(H), XC1, XC2, XC3 környezeti osztályú, kissé képlékeny vagy képlékeny konzisztenciájú betonból,
kézi bedolgozással, vibrátoros tömörítéssel,
401-750 cm2 keresztmetszet között
C25/30 - X0v(H) kissé képlékeny kavicsbeton keverék CEM 52,5 pc. D?max = 16 mm, m = 6,5 finomsági modulussal
</t>
  </si>
  <si>
    <t>ÉNGY kód: 31-021-0049674 
Kód: 31-021-002.1.2-0240110
Verzió: 2017-2</t>
  </si>
  <si>
    <t>Téráthidaló szerkezetek készítése
Vasbeton koszorú készítése,X0v(H), XC1, XC2, XC3 környezeti osztályú,kissé képlékeny vagy képlékeny konzisztenciájú betonból,
kézi bedolgozással, vibrátoros tömörítéssel,
400 cm2 keresztmetszet felett
C25/30 - X0v(H) kissé képlékeny kavicsbeton keverék CEM 52,5 pc. D?max = 16 mm, m = 6,5 finomsági modulussal</t>
  </si>
  <si>
    <t>ÉNGY kód: 31-021-0051975 
Kód: 31-021-004.1.1-0240110
Verzió: 2017-2</t>
  </si>
  <si>
    <t xml:space="preserve">Téráthidaló szerkezetek készítése
Sík vagy alulbordás vasbeton lemez készítése, 15°-os hajlásszögig,X0v(H), XC1, XC2, XC3 környezeti osztályú,kissé képlékeny vagy képlékeny konzisztenciájú betonból,
kézi erővel, vibrátoros tömörítéssel,
12 cm vastagságig
C25/30 - X0v(H) kissé képlékeny kavicsbeton keverék CEM 52,5 pc. D?max = 16 mm, m = 6,5 finomsági modulussal
</t>
  </si>
  <si>
    <t>Aljzat készítése helyszínen kevert esztrichből
Úsztatott vagy fűtési esztrich készítése,helyszínen kevert, cementbázisú esztrichből,
C12 szilárdsági osztálynak megfelelően
6 cm vastagságban</t>
  </si>
  <si>
    <t>ÉNGY kód: 31-021-0060426 
Kód: 31-021-010.11.1.1-0250710
Verzió: 2017-2</t>
  </si>
  <si>
    <t>Építőmesteri munkák
Helyszíni beton és vasbeton munkák
Téráthidaló szerkezetek készítése
Lépcső készítése
vasbetonból,
X0v(H), XC1, XC2, XC3 környezeti osztályú,kissé képlékeny vagy képlékeny konzisztenciájú betonból,
helyszíni keveréssel, kézi bedolgozással és vibrátoros tömörítéssel
C30/37 - X0v(H) kissé képlékeny kavicsbeton keverék CEM 52,5 pc. D?max = 32 mm, m = 7,3 finomsági modulussal</t>
  </si>
  <si>
    <t>ÉNGY kód: 32-002-0071295 
Kód: 32-002-001.1.1-0119902
Verzió: 2017-2</t>
  </si>
  <si>
    <t>Előregyártott azonnal terhelhető nyílásáthidaló elhelyezése (válaszfal áthidalók is), tartószerkezetre, csomóponti kötés nélkül,falazat szélességű áthidaló elemekből vagy több elem egymás mellé sorolásával, a teherhordó falváll előkészítésével,kiegészítő hőszigetelés elhelyezése nélkül,
0,10 t/db tömegig,
égetett agyag-kerámia köpenyes nyílásáthidaló
POROTHERM elemmagas nyílásáthidaló, 1,25 m</t>
  </si>
  <si>
    <t>ÉNGY kód: 32-002-0071310 
Kód: 32-002-001.1.1-0119904
Verzió: 2017-2</t>
  </si>
  <si>
    <t>Előregyártott nyílásáthidalók, kiváltók elhelyezése tartószerkezetre
Előregyártott azonnal terhelhető nyílásáthidaló elhelyezése (válaszfal áthidalók is), tartószerkezetre, csomóponti kötés nélkül,falazat szélességű áthidaló elemekből vagy több elem egymás mellé sorolásával, a teherhordó falváll előkészítésével,kiegészítő hőszigetelés elhelyezése nélkül,
0,10 t/db tömegig,
égetett agyag-kerámia köpenyes nyílásáthidaló
POROTHERM elemmagas nyílásáthidaló, 1,75 m</t>
  </si>
  <si>
    <t>ÉNGY kód: 32-002-0071334 
Kód: 32-002-001.1.1-0119906
Verzió: 2017-2</t>
  </si>
  <si>
    <t xml:space="preserve">Előregyártott azonnal terhelhető nyílásáthidaló elhelyezése (válaszfal áthidalók is), tartószerkezetre, csomóponti kötés nélkül,falazat szélességű áthidaló elemekből vagy több elem egymás mellé sorolásával, a teherhordó falváll előkészítésével,kiegészítő hőszigetelés elhelyezése nélkül,
0,10 t/db tömegig,
égetett agyag-kerámia köpenyes nyílásáthidaló
POROTHERM elemmagas nyílásáthidaló, 2,25 m
</t>
  </si>
  <si>
    <t>Előregyártott nyílásáthidalók, kiváltók elhelyezése tartószerkezetre
Előregyártott azonnal terhelhető nyílásáthidaló elhelyezése (válaszfal áthidalók is), tartószerkezetre, csomóponti kötés nélkül,falazat szélességű áthidaló elemekből vagy több elem egymás mellé sorolásával, a teherhordó falváll előkészítésével,kiegészítő hőszigetelés elhelyezése nélkül,
0,10 t/db tömegig,
égetett agyag-kerámia köpenyes nyílásáthidaló
LEIER MDE 125 áthidaló 23,8x8 cm méretben égetett kerámia köpenyelemmel, 125 cm, Cikkszám: HUTMD5029</t>
  </si>
  <si>
    <t>ÉNGY kód: 32-002-3277425 
Kód: 32-002-001.1.1-0112067
Verzió: 2017-2</t>
  </si>
  <si>
    <t xml:space="preserve">Előregyártott azonnal terhelhető nyílásáthidaló elhelyezése (válaszfal áthidalók is), tartószerkezetre, csomóponti kötés nélkül,falazat szélességű áthidaló elemekből vagy több elem egymás mellé sorolásával, a teherhordó falváll előkészítésével,kiegészítő hőszigetelés elhelyezése nélkül,
0,10 t/db tömegig,
égetett agyag-kerámia köpenyes nyílásáthidaló
LEIER MDE 225 áthidaló 23,8x8 cm méretben égetett kerámia köpenyelemmel, 225 cm, Cikkszám: HUTMD5033
</t>
  </si>
  <si>
    <t>ÉNGY kód: 33-001-2390643 
Kód: 33-001-001.1.2.3.1.2.1-0128103
Verzió: 2017-2</t>
  </si>
  <si>
    <t>Teherhordó és kitöltő falazatok
Teherhordó és kitöltő falazat készítése,
égetett agyag-kerámia termékekből,
nútféderes elemekből,
300 mm falvastagságban,
300x250x240 vagy 300×250×238 mm-es méretű
kézi falazóblokkból,
falazó, cementes mészhabarcsba falazva
BAKONYTHERM 30 N+F belső teherhordó fal, 300x250x240 mm, I.o., Cikkszám:TÉG13 M 1 (Hf10-mc) falazó, cementes mészhabarcs</t>
  </si>
  <si>
    <t>ÉNGY kód: 33-001-0090876 
Kód: 33-001-001.3.4.4.1.1-0010402
Verzió: 2017-2</t>
  </si>
  <si>
    <t>Teherhordó és kitöltő falazatok
Teherhordó és kitöltő falazat készítése,
beton, könnyűbeton falazóblokk vagy zsaluzóelem termékekből,
300 mm falvastagságban,
300x500x230 mm-es méretű
beton zsaluzóelemből,
kitöltő betonnal, betonacél beépítéssel
Leier ZS 30-as zsaluzóelem, 300/500/230 mm,C16/20-16/kissé képlékeny kavicsbeton, B 38.24:8 mmátmérőjű betonacél</t>
  </si>
  <si>
    <t>ÉNGY kód: 34-001-0096181 
Kód: 34-001-001.1.1
Verzió: 2017-2</t>
  </si>
  <si>
    <t>Acél tartószerkezetek (első- és másodrendű teherhordó szerkezetek)
Épület-acélváz szerelése
tömör szerelvényekből,
20,0 kg/m2 tömegig</t>
  </si>
  <si>
    <t>K tétel</t>
  </si>
  <si>
    <t xml:space="preserve">Acél tartószerkezetek (első- és másodrendű teherhordó szerkezetek)
Z-C-ň könnyűgerenda rendszer elemeinek elhelyezése,
</t>
  </si>
  <si>
    <t>kg</t>
  </si>
  <si>
    <t>Bitumenlemezes tető</t>
  </si>
  <si>
    <t>ÉNGY kód: 35-004-0108943 
Kód: 35-004-001.1
Verzió: 2017-2</t>
  </si>
  <si>
    <t xml:space="preserve">Deszkázások
Deszkázás
bitumenes zsindely alá
</t>
  </si>
  <si>
    <t>ÉNGY kód: 35-002-2800561 
Kód: 35-002-003-0192805
Verzió: 2017-2</t>
  </si>
  <si>
    <t xml:space="preserve">Tetőfólia- és alátétlemez-terítés
Párafékező, párazáró fólia terítése 15 cm-es átfedéssel
BRAMAC Veltitech 120 párazáró tetőfólia 120 g/m2
</t>
  </si>
  <si>
    <t>ÉNGY kód: 35-011-0109681 
Kód: 35-011-001.3.1-0251013
Verzió: 2017-2</t>
  </si>
  <si>
    <t xml:space="preserve">Faanyag gomba és rovar kártevők elleni védelme
Faanyag gomba és rovarkártevő elleni
megelőző, egyidejűleg égéskésleltető védelme
mázolási technológiával felhordott anyaggal
PYRONATUR faanyag rovar, gomba és tűz elleni védőszer
</t>
  </si>
  <si>
    <t>Bejárati előtető</t>
  </si>
  <si>
    <t>ÉNGY kód: 35-001-0108354 
Kód: 35-001-001.4-0680041
Verzió: 2017-2</t>
  </si>
  <si>
    <t>Fa fedélszékek
Fa tetőszerkezetek bármely rendszerbenfaragott (fűrészelt) fából,
0,031-0,036 m3/m2 bedolgozott famennyiség között
Fűrészelt gerenda 150x200-300x300 mm 3-6.5 m I.o.</t>
  </si>
  <si>
    <t xml:space="preserve">"K-tétel" </t>
  </si>
  <si>
    <t>Látszó fa szerkezet gyalulása</t>
  </si>
  <si>
    <t>klt</t>
  </si>
  <si>
    <t>ÉNGY kód: 35-002-1534074 
Kód: 35-002-004.2-0192802
Verzió: 2017-2</t>
  </si>
  <si>
    <t xml:space="preserve">Tetőfólia- és alátétlemez-terítés
Páraáteresztő, vízzáró alátétfólia, alátétfedés, vagy alátétszigetelés terítése 15 cm-es átfedéssel (ellenléc külön tételben számolandó)
ragasztóval vagy ragasztószalaggal folytonosítva
BRAMAC UNIVERSAL ECO-2S páraáteresztő tetőfólia, 140 g/m2
</t>
  </si>
  <si>
    <t>ÉNGY kód: 35-003-0108721 
Kód: 35-003-001.1-0410024
Verzió: 2017-2</t>
  </si>
  <si>
    <t xml:space="preserve">Tetőlécezések, szelemenek
Tetőlécezés
hornyolt cserépfedés alá
Fenyő tetőléc 3-6,5 m 25x50 mm
</t>
  </si>
  <si>
    <t>ÉNGY kód: 35-003-0108830 
Kód: 35-003-001.6
Verzió: 2017-2</t>
  </si>
  <si>
    <t xml:space="preserve">Tetőlécezések, szelemenek
Tetőlécezés
tetőfelület ellenlécezésének elkészítése
</t>
  </si>
  <si>
    <t>ÉNGY kód: 35-004-0108960 
Kód: 35-004-001.3
Verzió: 2017-2</t>
  </si>
  <si>
    <t xml:space="preserve">Deszkázások
Deszkázás
ereszdeszkázás gyalult, hornyolt deszkával, hajópadlóval
</t>
  </si>
  <si>
    <t>Hagyományos vakolatok
Sima oldalfalvakolat készítése kézi felhordással,
belső, vakoló cementes mészhabarccsal,
téglafelületen, 1,5 cm vastagságban
Hvb4-mc, belső, vakoló cementes mészhabarccsal ésHs60-cm, felületképző (simító), meszescementhabarccsal</t>
  </si>
  <si>
    <t>ÉNGY kód: 39-003-1535105 
Kód: 39-003-001.1.1.4.2-2210231
Verzió: 2017-2</t>
  </si>
  <si>
    <t xml:space="preserve">Gipszkarton álmennyezetek és tetőtéri belső borítások
Szerelt gipszkarton álmennyezet fém vázszerkezetre (duplasoros),választható függesztéssel,csavarfejek és illesztések alapglettelve (Q2 minőségben), nem látszó bordázattal,
50 cm bordatávolsággal (CD50/27),
10 m2 összefüggő felületig,
1 rtg. tűzgátló és impregnált
15 mm vtg. gipszkarton borítással
KNAUF HF 15 tűzgátló és impregnált építőlemez, 15 mm HRAK 1250/2000, direkt függesztővel, Cikksz: 37407120
</t>
  </si>
  <si>
    <t>ÉNGY kód: 39-003-0161306 
Kód: 39-003-001.1.2.3.2-0210203
Verzió: 2017-2</t>
  </si>
  <si>
    <t xml:space="preserve">Gipszkarton álmennyezetek és tetőtéri belső borítások
Szerelt gipszkarton álmennyezet fém vázszerkezetre (duplasoros),választható függesztéssel,csavarfejek és illesztések alapglettelve (Q2 minőségben), nem látszó bordázattal,
50 cm bordatávolsággal (CD50/27),
10 m2 összefüggő felület felett,
1 rtg. tűzgátló
15 mm vtg. gipszkarton borítással
KNAUF F 15 tűzgátló építőlemez, 15 mm HRAK 1250/2000, függesztő huzallal, Cikksz: 32407120
</t>
  </si>
  <si>
    <t>41.</t>
  </si>
  <si>
    <t>Tetőfedés</t>
  </si>
  <si>
    <t>ÉNGY kód: 41-005-2619094 
Kód: 41-005-001.5.1-0418173
Verzió: 2017-2</t>
  </si>
  <si>
    <t xml:space="preserve">Bitumenes zsindelyfedés
Bitumenes zsindelyfedés készítése szegezhető aljzatra,(alátétlemez külön tételben elszámolva),
üvegfátyol hordozóréteg modifikált elasztomer bitumenes fedőbevonatú, teljes felületén öntapadó,
10-15° tetőhajlásszög között
ICOPAL EAGLE SBS bitumenes zsindely, teljes felületen öntapadó, hódfarkú, vörös
</t>
  </si>
  <si>
    <t>ÉNGY kód: 41-005-0211446 
Kód: 41-005-019.1.1-0418083
Verzió: 2017-2</t>
  </si>
  <si>
    <t xml:space="preserve">Bitumenes zsindelyfedés
Bitumenes zsindelyfedésnél
alátétlemez elhelyezése szegezhető aljzatra,
2,5 mm vastagságig
ICOPAL V 13 üvegfátyolbetétes alátétlemez 2 mm vtg.
</t>
  </si>
  <si>
    <t xml:space="preserve">ÉNGY kód: 41-005-2620194 
Kód: 41-005-019.4.6-0418173
Verzió: 2017-2
</t>
  </si>
  <si>
    <t xml:space="preserve">Bitumenes zsindelyfedés
Bitumenes zsindelyfedésnél
kezdő ereszelem elhelyezése
üvegfátyol hordozóréteg modifikált elasztomer bitumenes, teljes felületén öntapadó zsindelyből kialakítva
ICOPAL EAGLE SBS bitumenes zsindely, teljes felületen öntapadó, hódfarkú, vörös
</t>
  </si>
  <si>
    <t>ÉNGY kód: 41-005-0215366 
Kód: 41-005-019.9.2-0418086
Verzió: 2017-2</t>
  </si>
  <si>
    <t>Bitumenes zsindelyfedés
Bitumenes zsindelyfedésnél
szellőzőidom beépítése az aljzatnyílás kialakításával,
műanyagból
ICOPAL műanyag pontszellőző, fekete</t>
  </si>
  <si>
    <t>ÉNGY kód: 41-003-2256842 
Kód: 41-003-021.1.2-0116362
Verzió: 2017-2</t>
  </si>
  <si>
    <t xml:space="preserve">Égetett agyag anyagú cserépfedések
Egyszeres fedés húzott, hornyolt tetőcserepekkel,
rögzítés nélkül,
31-35° tetőhajlásszög között
CREATON Róna egyenesvágású alapcserép natúrvörös
</t>
  </si>
  <si>
    <t>ÉNGY kód: 41-003-3288095 
Kód: 41-003-029.2-0116371
Verzió: 2017-2</t>
  </si>
  <si>
    <t xml:space="preserve">Égetett agyag anyagú cserépfedések
Egyszeres húzott, hornyolt tetőcserép fedésnél,
szélcserép, szegélycserép elhelyezése
CREATON Róna egyenesvágású szegélycserép (bal/jobb) (3,4 db/m), natúrvörös
</t>
  </si>
  <si>
    <t>ÉNGY kód: 41-003-2257171 
Kód: 41-003-029.21-0116364
Verzió: 2017-2</t>
  </si>
  <si>
    <t>Égetett agyag anyagú cserépfedések
Egyszeres húzott, hornyolt tetőcserép fedésnél,
szellőzőcserép elhelyezése
CREATON Róna egyenesvágású szellőző alapcserép, szellőző keresztmetszet 10 cm2 (5,5 db/m) natúrvörös</t>
  </si>
  <si>
    <t>ÉNGY kód: 41-003-3288202 
Kód: 41-003-029.22-0116657
Verzió: 2017-2</t>
  </si>
  <si>
    <t xml:space="preserve">Égetett agyag anyagú cserépfedések
Egyszeres húzott, hornyolt tetőcserép fedésnél,
szellőzőelem, szellőzőszalag vagy lezárófésű elhelyezése eresznél
CREATON fésűs ereszszellőző elem, 1 m fekete, minden cseréptípushoz
</t>
  </si>
  <si>
    <t>ÉNGY kód: 41-003-3288214 
Kód: 41-003-029.22-0117070
Verzió: 2017-2</t>
  </si>
  <si>
    <t xml:space="preserve">Égetett agyag anyagú cserépfedések
Egyszeres húzott, hornyolt tetőcserép fedésnél,
szellőzőelem, szellőzőszalag vagy lezárófésű elhelyezése eresznél
CREATON szellőző szalag, 5 m minden színben
</t>
  </si>
  <si>
    <t>ÉNGY kód: 41-003-0201442 
Kód: 41-003-029.31-0196051
Verzió: 2017-2</t>
  </si>
  <si>
    <t>Égetett agyag anyagú cserépfedések
Egyszeres húzott, hornyolt tetőcserép fedésnél,
hófogó- és biztonsági rendszer kiegészítők elhelyezése tetőfelületen
LEIER fém hófogó, téglavörös, barna, fekete, rézbarna, vörös , Cikkszám: HUTX1849</t>
  </si>
  <si>
    <t xml:space="preserve">Hidegburkolatok aljzatelőkészítése
Fal-, pillér és oszlopburkolat hordozószerkezetének felületelőkészítése
beltérben,
tégla, beton és vakolt alapfelületen,
felületelőkészítő alapozó és tapadóhíd felhordása egy rétegben
Baumit Grund, nedvszívó alapfelület alapozására, Cikkszám: 960163
</t>
  </si>
  <si>
    <t xml:space="preserve">Hidegburkolatok aljzatelőkészítése
Padlóburkolat hordozószerkezetének felületelőkészítése
beltérben,
beton alapfelületen
felületelőkészítő alapozó és tapadóhíd felhordása egy rétegben
Baumit Grund, nedvszívó alapfelület alapozására, Cikkszám: 960163
</t>
  </si>
  <si>
    <t xml:space="preserve">Hidegburkolatok aljzatelőkészítése
Padlóburkolat hordozószerkezetének felületelőkészítése
beltérben,
beton alapfelületen
önterülő felületkiegyenlítés készítése
5 mm átlagos rétegvastagságban
Baumit Nivello Quattro önterülő aljzatkiegyenlítő, max.: 20 mm, Cikkszám: 156204
</t>
  </si>
  <si>
    <t xml:space="preserve">Fal-, pillér, oszlop és lábazatburkolatok ragasztóhabarcsba
Fal-, pillér-, oszlopburkolat készítése
beltérben,
tégla, beton, vakolt alapfelületen,
mázas kerámiával,
kötésben vagy hálósan, 3-5 mm vtg. ragasztóba rakva, 1-10 mm fugaszélességgel,
25x25 - 40x40 cm közötti lapmérettel
Baumit Baumacol FlexUni, C2TE, flexibilis csemperagasztó fokozott igénybevételre, Cikkszám: 156202Baumit Baumacol PremiumFuge, CG2 WA, flexibilis fugázóanyag, max. 8 mm-es fugákhoz, színes, Cikkszám: 961021-38
</t>
  </si>
  <si>
    <t xml:space="preserve">Padló- és lábazatburkolatok ragasztóhabarcsba
Padlóburkolat készítése,
beltérben,
tégla, beton, vakolt alapfelületen,
gres, kőporcelán lappal,
kötésben vagy hálósan, 3-5 mm vtg. ragasztóba rakva, 1-10 mm fugaszélességgel,
20x20 - 40x40 cm közötti lapmérettel
Baumit Baumacol FlexUni, C2TE, flexibilis csemperagasztó fokozott igénybevételre, Cikkszám: 156202Baumit Baumacol PremiumFuge, CG2 WA, flexibilis fugázóanyag, max. 8 mm-es fugákhoz, színes, Cikkszám: 961021-38
</t>
  </si>
  <si>
    <t xml:space="preserve">Padló- és lábazatburkolatok ragasztóhabarcsba
Lábazatburkolat készítése,
beltérben,
gres, kőporcelán lappal,
egyenes, egysoros kivitelben, 3-5 mm ragasztóba rakva, 1-10 mm fugaszélességgel,10 cm magasságig,
45×45 - 60×60 cm közötti lapmérettel
Baumit Baumacol FlexTop, C2TES1, flexibilis csemperagasztó, fokozottan terhelhető, Cikkszám: 156201Baumit Baumacol PremiumFuge, CG2 WA, flexibilis fugázóanyag, max. 8 mm-es fugákhoz, színes, Cikkszám: 961021-38
</t>
  </si>
  <si>
    <t xml:space="preserve">Melegburkolatok aljzatelőkészítése
Újonnan készült aljzat kiegyenlítése ragasztott parketta,valamint rugalmas burkolat alá (nagy igénybevétel)
szabványos cementresztrich és betonpadló felület előkészítése,
3 mm vastagságban
Baumit Nivello Quattro önterülő aljzatkiegyenlítő + Baumit Grund, nedvszívó alapfelület alapozására
</t>
  </si>
  <si>
    <t xml:space="preserve">Melegburkolatok aljzatelőkészítése
Újonnan készült aljzat kiegyenlítése ragasztott parketta,valamint rugalmas burkolat alá (nagy igénybevétel)
szabványos cementresztrich és betonpadló felület előkészítése,
többlet minden 1 mm vastagságban
Baumit Nivello Quattro önterülő aljzatkiegyenlítő, max.: 20 mm, Cikkszám: 156204
</t>
  </si>
  <si>
    <t xml:space="preserve">Fa- és rugalmas aljzatburkolatok
Linóleum burkolat fektetése szabványos, kiegyenlített aljzatra,
ajánlott ragasztó linóleum burkolat fektetéséhez(a ragasztás ideje a burkolási tételeknél szerepel)
HENKEL Thomsit L 240 D diszperziós linóleumragasztó, Cikkszám: 423507
</t>
  </si>
  <si>
    <t>Lépcsőburkolat készítése</t>
  </si>
  <si>
    <t>43.</t>
  </si>
  <si>
    <t>Bádogozás</t>
  </si>
  <si>
    <t>ÉNGY kód: 43-002-2702200 
Kód: 43-002-001.7-0411342
Verzió: 2017-2</t>
  </si>
  <si>
    <t>Csatornák
Függőereszcsatorna szerelése, félkörszelvényű,bármilyen kiterített szélességben,
horganyzott acéllemezből
ZAMBELLI függőereszcsatorna, félkör szelvényű, külső peremes horganyzott acél, Ksz: 33 cm, Cikkszám:124133-4000
Referencia ár: 2803 Ft/m
   Anyag ár: 1466 Ft/m
   Gépköltség: 0 Ft/m
   Rezsióradíj: 3820 Ft/óra</t>
  </si>
  <si>
    <t>ÉNGY kód: 43-002-2702614 
Kód: 43-002-011.6-0411392
Verzió: 2017-2</t>
  </si>
  <si>
    <t xml:space="preserve">Csatornák
Lefolyócső szerelése kör keresztmetszettel,bármilyen kiterített szélességgel,
horganyzott acéllemezből
ZAMBELLI lefolyócső körszelvényű, {átmérő}120 mm horganyzott acél, belső korc, Cikkszám:127912-3000-GF
</t>
  </si>
  <si>
    <t>ÉNGY kód: 43-003-0338604 
Kód: 43-003-001.1.3.1-0993030
Verzió: 2017-2</t>
  </si>
  <si>
    <t xml:space="preserve">Szegélyek és hajlatok
Ereszszegély szerelése
keményhéjalású tetőhöz,
horganyzott acéllemezből,
40 cm kiterített szélességig
LINDAB Seamline FOP szegély tűzihorganyzott acél + Z 275 bevonat, 0,6 mm vtg., kiterített szélesség: 201-250 mm
</t>
  </si>
  <si>
    <t>ÉNGY kód: 43-003-0340801 
Kód: 43-003-004.1.2.1-0993246
Verzió: 2017-2</t>
  </si>
  <si>
    <t xml:space="preserve">Szegélyek és hajlatok
Falszegély szerelése
keményhéjalású tetőhöz,
színes műanyagbevonatú horganyzott acéllemezből,
33 cm kiterített szélességig
LINDAB Seamline FOP szegély tűzihorganyzott acél + Classic bevonat, standard színben, 0,5 mm vtg., kiterített szélesség: 201-250 mm
</t>
  </si>
  <si>
    <t>ÉNGY kód: 43-003-0342021 
Kód: 43-003-004.3.2.1-0993246
Verzió: 2017-2</t>
  </si>
  <si>
    <t>Szegélyek és hajlatok
Falszegély szerelése
lágyfedésű tetőhöz,
színes műanyagbevonatú horganyzott acéllemezből,
33 cm kiterített szélességig
LINDAB Seamline FOP szegély tűzihorganyzott acél + Classic bevonat, standard színben, 0,5 mm vtg., kiterített szélesség: 201-250 mm</t>
  </si>
  <si>
    <t>ÉNGY kód: 43-003-0345895 
Kód: 43-003-008.2.1-0993247
Verzió: 2017-2</t>
  </si>
  <si>
    <t xml:space="preserve">Szegélyek és hajlatok
Ablak- vagy szemöldökpárkány
színes műanyagbevonatú horganyzott acéllemezből,
50 cm kiterített szélességig
LINDAB Seamline FOP szegély tűzihorganyzott acél + Classic bevonat, standard színben, 0,5 mm vtg., kiterített szélesség: 251-300 mm
</t>
  </si>
  <si>
    <t>ÉNGY kód: 44-002-1251671 
Kód: 44-002-001.3.2.1-0120110
Verzió: 2017-2</t>
  </si>
  <si>
    <t xml:space="preserve">Fa ablakok elhelyezése
Fa kültéri nyílászárók,
hőszigetelt, fokozott légzárású ablak elhelyezése,előre kihagyott falnyílásba, (szerelvényezéssel, illesztéssel),
4,00 m kerület felett,
bukó-nyíló
KIRÁLYFA PLUSZ egyszárnyú bukó-nyíló ablak, U = 1,1 W/m2K alapimpregnált, hossztoldott 90 x 150 cm
</t>
  </si>
  <si>
    <t>mint előző, de 90/205 ajtó</t>
  </si>
  <si>
    <t>mint előző, de 120/240 ajtó</t>
  </si>
  <si>
    <t>mint előző, de 180/240 ajtó</t>
  </si>
  <si>
    <t>mint előző, de 90/210 ablak</t>
  </si>
  <si>
    <t>Belső 100/205 ajtó + 2db 100/150 ablak mosdónál, fa</t>
  </si>
  <si>
    <t>ÉNGY kód: 44-002-0360861 
Kód: 44-002-002-0184103
Verzió: 2017-2</t>
  </si>
  <si>
    <t xml:space="preserve">Fa ablakok elhelyezése
Fa ablakdeszka, könyöklő, elhelyezése (szereléssel)
Ablakdeszka, alapozott, 150 x 20 mm
</t>
  </si>
  <si>
    <t xml:space="preserve">Ajtók elhelyezése
Beltéri ajtók,
alapozott acél ajtótok elhelyezése,
blokktok szerelésével, falcolt ajtólaphoz EPDM tömítőprofillal,
1000x2000-2500x2250 mm névleges méretig
Hörmann blokktok, MW100 mm, 30mm padlóbeállással, Jobbos vagy Balos, DIN névleges méret:1000 x 2125 mm
</t>
  </si>
  <si>
    <t>ÉNGY kód: 45-001-1936583 
Kód: 45-001-001.1.3.1-0134657
Verzió: 2017-2</t>
  </si>
  <si>
    <t>Ajtók elhelyezése
Beltéri ajtók,
alapozott acél ajtótok elhelyezése,
saroktok szerelésével, Jobbos/Balos falcolt ajtólaphoz EPDM tömítőprofillal, téglafalba való beépítéssel,
625x2000-2000x2125 mm névleges méretig
Hörmann 1 részes saroktok, kétszárnyú, névleges méret: 1750 x 2125 mm</t>
  </si>
  <si>
    <t xml:space="preserve">ÉNGY kód: 45-001-0376940 
Kód: 45-001-001.1.9.1-0134074
Verzió: 2017-2
</t>
  </si>
  <si>
    <t>Ajtók elhelyezése
Beltéri ajtók,
alapozott acél ajtótok elhelyezése,
tolóajtótok szerelésével 330 mm téglafal vastagságig, fal előtt futó tolóajtókhoz,
1000x2000-2000x2125 mm névleges méretig
Hörmann egyszárnyú tolóajtótok, névleges méret:1000 x 2125 mm, 125 mm gipszkartonfalhoz, vasalattal</t>
  </si>
  <si>
    <t xml:space="preserve">Ajtók elhelyezése
Beltéri ajtólapok elhelyezése, kiegészítő szerelvények nélkül,
40 mm vastag papír rácsbetétes, 3 oldalon falcolt ajtólappal,0,6 mm vastag felületkezelt acéllemezből,
750×2000-1250x2250 mm névleges méretig, egyszárnyú tömör ajtólappal
Hörmann ZK beltéri ajtólap, névleges méret: 1000 x 2125 mm, RAL 9016 színben
</t>
  </si>
  <si>
    <t>ÉNGY kód: 45-001-0377126 
Kód: 45-001-002.1.2-0134105
Verzió: 2017-2</t>
  </si>
  <si>
    <t xml:space="preserve">Ajtók elhelyezése
Beltéri ajtólapok elhelyezése, kiegészítő szerelvények nélkül,
40 mm vastag papír rácsbetétes, 3 oldalon falcolt ajtólappal,0,6 mm vastag felületkezelt acéllemezből,
1500x2000-2000x2125 mm névleges méretig, kétszárnyú tömör ajtólappal
Hörmann ZK 2 szárnyú beltéri tömör ajtólap, névleges méret:1750 x 2125 mm, RAL 9016 színben
</t>
  </si>
  <si>
    <t>ÉNGY kód: 45-001-0377010 
Kód: 45-001-002.1.1-0134090
Verzió: 2017-2</t>
  </si>
  <si>
    <t xml:space="preserve">Felület előkészítések, részmunkák
Belső festéseknél felület előkészítése, részmunkák;
glettelés,
vízbázisú penészgátló glettel,
vakolt felületen,
bármilyen padozatú helyiségben,
tagolt felületen
</t>
  </si>
  <si>
    <t>ÉNGY kód: 47-031-0505911 
Kód: 47-031-003.12.2.2-0152820
Verzió: 2017-2</t>
  </si>
  <si>
    <t xml:space="preserve">Fafelületek mázolása
Külső fafelületek
lazúrozása,
gyalult felületen, oldószeres lazúrral,két rétegben,
tagolt felületen
Sadolin Extra vastaglazúr színtelen, EAN: 5903525220050
</t>
  </si>
  <si>
    <t>Talajnedvesség elleni szigetelések
Talajnedvesség elleni szigetelés;
Bitumenes lemez szigetelés aljzatának kellősítése,
egy rétegben,
vízszintes felületen,
oldószeres hideg bitumenmázzal (száraz felületen)
ICOPAL SIPLAST PRIMER? Speed SBS oldószeres bitumenes alapozó</t>
  </si>
  <si>
    <t>Talajnedvesség elleni szigetelések
Talajnedvesség elleni szigetelés;
Padlószigetelés,
egy rétegben, minimum 4,0 mm vastag
elasztomerbitumenes (SBS modifikált vagy SBS/oxidált duo) lemezzel, aljzathoz foltonként vagy sávokban olvasztásos ragasztással, átlapolásoknál teljes felületű hegesztéssel fektetve
VILLAS EO-V 4 F/K Extra, üvegszövet hordozórétegű, 4 mm vastag, SBS-oxid DUO lemez</t>
  </si>
  <si>
    <t xml:space="preserve">Hő- és hangszigetelések
Födém;
Padló hőszigetelő anyag elhelyezése, vízszintes felületen,
aljzatbeton alá,
úsztató rétegként,
expandált polisztirolhab lemezzel
ISOVER EPS 150 S 6 polisztirolhab lemez 60 mm, Ë?D =0,032 (W/mK) 1000*500 mm lemezméret, egyenes él
</t>
  </si>
  <si>
    <t>ÉNGY kód: 48-007-2928600 
Kód: 48-007-001.2.3-0093530
Verzió: 2017-2</t>
  </si>
  <si>
    <t xml:space="preserve">Hő- és hangszigetelésekMagastető hő- és hangszigetelése;
Szaruzat alatti szigetelés fa vagy fém fedélszék esetén(rögzítés külön tételben),
expandált polisztirolhab hőszigetelő lemezzel
BACHL Nikecell EPS 100 standard expandált polisztirol keményhab hőszigetelő lemez, 1000x500x120 mm
</t>
  </si>
  <si>
    <t>ÉNGY kód: 48-007-2928612 
Kód: 48-007-001.2.3-0093531
Verzió: 2017-2</t>
  </si>
  <si>
    <t xml:space="preserve">Hő- és hangszigetelések
Magastető hő- és hangszigetelése;
Szaruzat alatti szigetelés fa vagy fém fedélszék esetén(rögzítés külön tételben),
expandált polisztirolhab hőszigetelő lemezzel
BACHL Nikecell EPS 100 standard expandált polisztirol keményhab hőszigetelő lemez, 1000x500x140 mm
</t>
  </si>
  <si>
    <t>Tetőtér kialakítása</t>
  </si>
  <si>
    <t xml:space="preserve">Kiegészítő tevékenységek
Építési törmelék konténeres elszállítása, lerakása,lerakóhelyi díjjal,
5,0 m3-es konténerbe
</t>
  </si>
  <si>
    <t>Kiegészítő tevékenységek
Munkahelyi depóniából építési törmelék konténerbe rakása, kézi erővel, önálló munka esetén elszámolva,konténer szállítás nélkül</t>
  </si>
  <si>
    <t>ÉNGY kód: 35-000-0108132 
Kód: 35-000-002.1
Verzió: 2017-2</t>
  </si>
  <si>
    <t>Bontási munkák
Tetőlécezés bontása bármely
egyszeres hornyolt cserépfedés alatt</t>
  </si>
  <si>
    <t>ÉNGY kód: 35-000-0108161 
Kód: 35-000-004
Verzió: 2017-2</t>
  </si>
  <si>
    <t xml:space="preserve">Bontási munkák
Tetődeszkázat bontása
</t>
  </si>
  <si>
    <t xml:space="preserve">Tetőfólia- és alátétlemez-terítés
Páraáteresztő, vízzáró alátétfólia, alátétfedés, vagy alátétszigetelés terítése 15 cm-es átfedéssel (ellenléc külön tételben számolandó)
ragasztóval vagy ragasztószalaggal folytonosítva
BRAMAC UNIVERSAL ECO-2S páraáteresztő tetőfólia, 140 g/m2
</t>
  </si>
  <si>
    <t xml:space="preserve">Tetőlécezések, szelemenek
Tetőlécezés
hornyolt cserépfedés alá
Fenyő tetőléc 3-6,5 m 25x50 mm
</t>
  </si>
  <si>
    <t>Tetőlécezések, szelemenek
Tetőlécezés
tetőfelület ellenlécezésének elkészítése</t>
  </si>
  <si>
    <t>Deszkázások
Deszkázás
ereszdeszkázás gyalult, hornyolt deszkával, hajópadlóval</t>
  </si>
  <si>
    <t>ÉNGY kód: 35-004-0108972 
Kód: 35-004-001.4
Verzió: 2017-2</t>
  </si>
  <si>
    <t xml:space="preserve">Deszkázások
Deszkázás
homlokdeszka léctagozattal, gyalulva, 30 cm szélességig
</t>
  </si>
  <si>
    <t>ÉNGY kód: 35-021-1356093 
Kód: 35-021-001-0251013
Verzió: 2017-2</t>
  </si>
  <si>
    <t xml:space="preserve">Faanyag lángmentesítés
Faanyag lángmentesítésemázolási technológiával felhordott anyaggal,egyszeri bevonat
PYRONATUR faanyag rovar, gomba és tűz elleni védőszer
</t>
  </si>
  <si>
    <t>Tetőfólia- és alátétlemez-terítés
Párafékező, párazáró fólia terítése 15 cm-es átfedéssel
BRAMAC Veltitech 120 párazáró tetőfólia 120 g/m2</t>
  </si>
  <si>
    <r>
      <t xml:space="preserve">ÉNGY kód: 35-007-0109551 
Kód: 35-007-001.2-0680041
Verzió: 2017-2 
</t>
    </r>
    <r>
      <rPr>
        <b/>
        <sz val="11"/>
        <color rgb="FFFF0000"/>
        <rFont val="Calibri"/>
        <family val="2"/>
        <charset val="238"/>
        <scheme val="minor"/>
      </rPr>
      <t>Módosító tétel</t>
    </r>
    <r>
      <rPr>
        <sz val="11"/>
        <color theme="1"/>
        <rFont val="Calibri"/>
        <family val="2"/>
        <charset val="238"/>
        <scheme val="minor"/>
      </rPr>
      <t xml:space="preserve">
</t>
    </r>
  </si>
  <si>
    <r>
      <t xml:space="preserve">Fafödémek
Fafödémek,
borított gerendafödém24 mm-es alsó, felső deszkázással,faragott (fűrészelt) fából
Fűrészelt gerenda 150x200-300x300 mm 3-6.5 m I.o.
</t>
    </r>
    <r>
      <rPr>
        <sz val="11"/>
        <color rgb="FFFF0000"/>
        <rFont val="Calibri"/>
        <family val="2"/>
        <charset val="238"/>
        <scheme val="minor"/>
      </rPr>
      <t>6 és 6* rétegrendhez kapcsolódó kialakítással</t>
    </r>
  </si>
  <si>
    <t>ÉNGY kód: 35-080-0109912 
Kód: 35-080-004.2-0310010
Verzió: 2017-2</t>
  </si>
  <si>
    <t xml:space="preserve">Szerkezeti részek cseréje, átalakítása
Szelemen, szarufa, lécezés cseréje;
szarufák
Lucfenyő fűrészelt gerenda 100x150 mm-es
</t>
  </si>
  <si>
    <t>fam3</t>
  </si>
  <si>
    <t>ÉNGY kód: 35-002-2666834 
Kód: 35-002-003-0115002
Verzió: 2017-2</t>
  </si>
  <si>
    <t>Tetőfólia- és alátétlemez-terítés
Párafékező, párazáró fólia terítése 15 cm-es átfedéssel
DÖRKEN DELTA REFLEX hálóerősítésű, alumínium kasírozású, polietilén lég- és párazáró, hővisszaverő fólia</t>
  </si>
  <si>
    <t>37.</t>
  </si>
  <si>
    <t>Égéstermék elvezetés</t>
  </si>
  <si>
    <t>ÉNGY kód: 37-000-0130754 
Kód: 37-000-001.1
Verzió: 2017-2</t>
  </si>
  <si>
    <t>Kémény-, füstgázrendszerek bontása
Kémények bontása,
épületen belül</t>
  </si>
  <si>
    <t>ÉNGY kód: 37-000-0130766 
Kód: 37-000-001.2
Verzió: 2017-2</t>
  </si>
  <si>
    <t>Kémény-, füstgázrendszerek bontása
Kémények bontása,
tetőn kívül</t>
  </si>
  <si>
    <t>Lebontott kémény helyének javítása</t>
  </si>
  <si>
    <t xml:space="preserve">ÉNGY kód: 39-001-0160053 
Kód: 39-001-053.1.3-0120031
Verzió: 2017-2
</t>
  </si>
  <si>
    <t xml:space="preserve">Gipszkarton válaszfal szerkezetek
CW fém vázszerkezetre szerelt válaszfal 2 x 2 rtg. tűzgátló,12,5 mm vtg. gipszkarton borítással, hőszigeteléssel,csavarfejek és illesztések glettelve (Q1),
egyszeres,
CW 100-06 mm vtg. tartóvázzal
RIGIPS tűzgátló építőlemez RF 12,5 mm, ásványi szálas hőszigetelés
</t>
  </si>
  <si>
    <t>Mint előző tétel, de 19cm vastag szerkezet, teljes keresztmetszeti szigeteléssel</t>
  </si>
  <si>
    <t>ÉNGY kód: 39-005-1540063 
Kód: 39-005-002.2.3-0120031
Verzió: 2017-2</t>
  </si>
  <si>
    <t>Speciális gipszkarton szerkezetek
Szabadon álló előtétfal készítése,üveggyapot szigetelőanyag kitöltéssel,
2 rtg. gipszkarton borítással,
100 mm széles profilvázra szerelve
RIGIPS 2 rtg. RF 12,5 tűzgátló gipszkarton + 50 mm szigetelőanyag (11 kg/m3), Th=0,5 óra</t>
  </si>
  <si>
    <t>ÉNGY kód: 39-003-4166176 
Kód: 39-003-006.1.7.2-0210202
Verzió: 2017-2</t>
  </si>
  <si>
    <t>Gipszkarton álmennyezetek és tetőtéri belső borítások
Tetőtéri borítás készítése, ferde vagy vízszintes kivitelben, szigetelés nélkül, csavarfejek és illesztések alapglettelve (Q2 minőségben), szarufákhoz rögzítve,
fa lécvázra,
2 rtg. tűzgátló
12,5 mm vtg. gipszkarton lemezből
KNAUF F 13 tűzgátló építőlemez, 12,5 mm HRAK 1250/2000 Cikksz: 32307120</t>
  </si>
  <si>
    <t>ÉNGY kód: 41-000-0197712 
Kód: 41-000-004
Verzió: 2017-2</t>
  </si>
  <si>
    <t xml:space="preserve">Bontások
Cserépfedés bontása (bármely rendszerű)
</t>
  </si>
  <si>
    <t>ÉNGY kód: 41-003-2257125 
Kód: 41-003-029.11-0116407
Verzió: 2017-2</t>
  </si>
  <si>
    <t xml:space="preserve">Égetett agyag anyagú cserépfedések
Egyszeres húzott, hornyolt tetőcserép fedésnél,
élgerinc készítése kúpcseréppel, kúpcseréprögzítővel,gerincszellőző-szalaggal, fésűs gerincelemmel vagy kúpalátéttel
CREATON kerámia hódfarkú/hornyolt/Hargita kúpcserép (típusok: BZ, BM, BG, BMZ) natúrvörös
</t>
  </si>
  <si>
    <t>ÉNGY kód: 41-003-3288042 
Kód: 41-003-029.13-0116700
Verzió: 2017-2</t>
  </si>
  <si>
    <t xml:space="preserve">Égetett agyag anyagú cserépfedések
Egyszeres húzott, hornyolt tetőcserép fedésnél,
élgerinc és taréjgerinc csatlakozásnál 3 tengelyű elosztókúp elhelyezése
CREATON elosztókúp, 3 tengelyű natúrvörös, minden cseréptípus
</t>
  </si>
  <si>
    <t>Égetett agyag anyagú cserépfedések
Egyszeres húzott, hornyolt tetőcserép fedésnél,
szélcserép, szegélycserép elhelyezése
CREATON Róna egyenesvágású szegélycserép (bal/jobb) (3,4 db/m), natúrvörös</t>
  </si>
  <si>
    <t xml:space="preserve">Égetett agyag anyagú cserépfedések
Egyszeres húzott, hornyolt tetőcserép fedésnél,
szellőzőcserép elhelyezése
CREATON Róna egyenesvágású szellőző alapcserép, szellőző keresztmetszet 10 cm2 (5,5 db/m) natúrvörös
</t>
  </si>
  <si>
    <t>Égetett agyag anyagú cserépfedések
Egyszeres húzott, hornyolt tetőcserép fedésnél,
szellőzőelem, szellőzőszalag vagy lezárófésű elhelyezése eresznél
CREATON szellőző szalag, 5 m minden színben</t>
  </si>
  <si>
    <t>ÉNGY kód: 41-003-2257210 
Kód: 41-003-029.3-0116407
Verzió: 2017-2</t>
  </si>
  <si>
    <t>Égetett agyag anyagú cserépfedések
Egyszeres húzott, hornyolt tetőcserép fedésnél,
taréjgerinc készítése kúpcseréppel, kúpcseréprögzítővel,gerincszellőző-szalaggal, fésűs gerincelemmel vagy kúpalátéttel
CREATON kerámia hódfarkú/hornyolt/Hargita kúpcserép (típusok: BZ, BM, BG, BMZ) natúrvörös</t>
  </si>
  <si>
    <t xml:space="preserve">ÉNGY kód: 41-003-3622314 
Kód: 41-003-029.31-0116558
Verzió: 2017-2
</t>
  </si>
  <si>
    <t xml:space="preserve">Égetett agyag anyagú cserépfedések
Egyszeres húzott, hornyolt tetőcserép fedésnél,
hófogó- és biztonsági rendszer kiegészítők elhelyezése tetőfelületen
CREATON alumínium járórács rendszer 150 x 25 cm toldási lehetőséggel (3 db alapelem, 3 db járórács tartóval) minden cseréptipus, minden szín
</t>
  </si>
  <si>
    <t>Fogadó szerkezet kialakítása</t>
  </si>
  <si>
    <t>Hidegburkolatok aljzatelőkészítése
Fal-, pillér és oszlopburkolat hordozószerkezetének felületelőkészítése
beltérben,
tégla, beton és vakolt alapfelületen,
kenhető víz- és páraszigetelés felhordása egy rétegben, hajlaterősítő szalag elhelyezésével
Baumacol Protect vízzáró vastagfólia, Cikkszám: 956523</t>
  </si>
  <si>
    <t xml:space="preserve">Hidegburkolatok aljzatelőkészítése
Padlóburkolat hordozószerkezetének felületelőkészítése
beltérben,
beton alapfelületen
önterülő felületkiegyenlítés készítése
5 mm átlagos rétegvastagságban
Baumit Nivello Quattro önterülő aljzatkiegyenlítő, max.: 20 mm, Cikkszám: 156204
</t>
  </si>
  <si>
    <t xml:space="preserve">Fal-, pillér, oszlop és lábazatburkolatok ragasztóhabarcsba
Fal-, pillér-, oszlopburkolat készítése
beltérben,
gipszkarton alapfelületen,
mázas kerámiával,
kötésben vagy hálósan, 3-5 mm vtg. ragasztóba rakva, 1-10 mm fugaszélességgel,
25x25 - 40x40 cm közötti lapmérettel
Baumit Baumacol FlexUni, C2TE, flexibilis csemperagasztó fokozott igénybevételre, Cikkszám: 156202Baumit Baumacol PremiumFuge, CG2 WA, flexibilis fugázóanyag, max. 8 mm-es fugákhoz, színes, Cikkszám: 961021-38
</t>
  </si>
  <si>
    <t>Szőnyegpadló burkolat tételei</t>
  </si>
  <si>
    <t>ÉNGY kód: 42-042-1680576 
Kód: 42-042-024.7
Verzió: 2017-2</t>
  </si>
  <si>
    <t xml:space="preserve">Szakipari munkák
Aljzatkészítés, hideg- és melegburkolatok készítése
Fa- és rugalmas aljzatburkolatok
Textilburkolatok fektetése szabványos, kiegyenlített aljzatra,
szőnyegpadlóból, feszített eljárással
</t>
  </si>
  <si>
    <t>ÉNGY kód: 42-042-0307084 
Kód: 42-042-031.4.7
Verzió: 2017-2</t>
  </si>
  <si>
    <t>Fa- és rugalmas aljzatburkolatok
Lábazat kialakítása,
poliolefin burkolatból,
falábazat (székléc) készítése</t>
  </si>
  <si>
    <t>ÉNGY kód: 43-000-0330732 
Kód: 43-000-001
Verzió: 2017-2</t>
  </si>
  <si>
    <t xml:space="preserve">Bontási munkák
Függőereszcsatorna bontása,50 cm kiterített szélességig
</t>
  </si>
  <si>
    <t>ÉNGY kód: 43-000-0330773 
Kód: 43-000-005
Verzió: 2017-2</t>
  </si>
  <si>
    <t xml:space="preserve">Bontási munkák
Lefolyó csatorna bontása50 cm kiterített szélességig
</t>
  </si>
  <si>
    <t>ÉNGY kód: 43-000-0330790 
Kód: 43-000-007
Verzió: 2017-2</t>
  </si>
  <si>
    <t xml:space="preserve">Bontási munkák
Szegélyek, párkány könyöklő bontása,100 cm kiterített szélességig
</t>
  </si>
  <si>
    <t>Csatornák
Függőereszcsatorna szerelése, félkörszelvényű,bármilyen kiterített szélességben,
horganyzott acéllemezből
ZAMBELLI függőereszcsatorna, félkör szelvényű, külső peremes horganyzott acél, Ksz: 33 cm, Cikkszám:124133-4000</t>
  </si>
  <si>
    <t>Csatornák
Lefolyócső szerelése kör keresztmetszettel,bármilyen kiterített szélességgel,
horganyzott acéllemezből
ZAMBELLI lefolyócső körszelvényű, {átmérő}120 mm horganyzott acél, belső korc, Cikkszám:127912-3000-G</t>
  </si>
  <si>
    <t>Szegélyek és hajlatok
Ereszszegély szerelése
keményhéjalású tetőhöz,
horganyzott acéllemezből,
40 cm kiterített szélességig
LINDAB Seamline FOP szegély tűzihorganyzott acél + Z 275 bevonat, 0,6 mm vtg., kiterített szélesség: 201-250 mm</t>
  </si>
  <si>
    <t>ÉNGY kód: 43-003-0342871 
Kód: 43-003-005.1.3.2-0993033
Verzió: 2017-2</t>
  </si>
  <si>
    <t xml:space="preserve">Szegélyek és hajlatok
Kéményszegély szerelése
keményhéjalású tetőhöz,
horganyzott acéllemezből,
40 cm kiterített szélességgel
LINDAB Seamline FOP szegély tűzihorganyzott acél + Z 275 bevonat, 0,6 mm vtg., kiterített szélesség: 351-400 mm
</t>
  </si>
  <si>
    <t>ÉNGY kód: 43-003-0344440 
Kód: 43-003-007.1.3.1-0993035
Verzió: 2017-2</t>
  </si>
  <si>
    <t>Szegélyek és hajlatok
Hajlatbádogozás korcolt kivitelben,kiselemes vagy táblás tetőfedő rendszerhez,
egyenes kivitelben,
horganyzott acéllemezből,
50-65 cm kiterített szélességgel
LINDAB Seamline FOP szegély tűzihorganyzott acél + Z 275 bevonat, 0,6 mm vtg., kiterített szélesség: 451-500 mm</t>
  </si>
  <si>
    <t>ÉNGY kód: 44-007-0361993 
Kód: 44-007-001.1.1.1.2-0145004
Verzió: 2017-2</t>
  </si>
  <si>
    <t>Fa tetőtéri ablakok
Fa tetőtéri ablak,
válogatott fenyőből, rétegragasztott tokkal, szárnnyal,
középső vagy alsó tengely körül nyíló, 15° és 90° közötti hajlásszögű tetőbe, beépített résszellőzővel vagy szellőzőnyílással, alumínium külső borítással,
egy lakkréteggel felületkezelve
edzett üveg, 1 m2 felett
GZL típusú VELUX tetőtéri ablak, fa, MK08, az ablak tokkülmérete: 78×140 cm, Termékkód: GZL MK08 1050</t>
  </si>
  <si>
    <t>ÉNGY kód: 44-007-0363160 
Kód: 44-007-002.1-0144355
Verzió: 2017-2</t>
  </si>
  <si>
    <t>Fa tetőtéri ablakok
Sorolóelem szerelése a már elhelyezett tetőtéri ablakokhoz, fogadó szerelvényekkel, bármilyen méretben,
vízszintes
Schindler VSS vízszintes sorolóelem, 78x140 cm</t>
  </si>
  <si>
    <t>ÉNGY kód: 45-001-0376630 
Kód: 45-001-001.1.3.1-0134014
Verzió: 2017-2</t>
  </si>
  <si>
    <t>Ajtók elhelyezése
Beltéri ajtók,
alapozott acél ajtótok elhelyezése,
saroktok szerelésével, Jobbos/Balos falcolt ajtólaphoz EPDM tömítőprofillal, téglafalba való beépítéssel,
625x2000-2000x2125 mm névleges méretig
Hörmann 1 részes saroktok, névleges méret:750 x 2125 mm</t>
  </si>
  <si>
    <t>ÉNGY kód: 45-001-0376642 
Kód: 45-001-001.1.3.1-0134015
Verzió: 2017-2</t>
  </si>
  <si>
    <t>Ajtók elhelyezése
Beltéri ajtók,
alapozott acél ajtótok elhelyezése,
saroktok szerelésével, Jobbos/Balos falcolt ajtólaphoz EPDM tömítőprofillal, téglafalba való beépítéssel,
625x2000-2000x2125 mm névleges méretig
Hörmann 1 részes saroktok, névleges méret:875 x 2125 mm</t>
  </si>
  <si>
    <t>ÉNGY kód: 45-001-0376976 
Kód: 45-001-002.1.1-0134086
Verzió: 2017-2</t>
  </si>
  <si>
    <t xml:space="preserve">Ajtók elhelyezése
Beltéri ajtólapok elhelyezése, kiegészítő szerelvények nélkül,
40 mm vastag papír rácsbetétes, 3 oldalon falcolt ajtólappal,0,6 mm vastag felületkezelt acéllemezből,
750×2000-1250x2250 mm névleges méretig, egyszárnyú tömör ajtólappal
Hörmann ZK beltéri ajtólap, névleges méret: 750 x 2125 mm, RAL 9016 színben
</t>
  </si>
  <si>
    <t>ÉNGY kód: 45-001-0377005 
Kód: 45-001-002.1.1-0134089
Verzió: 2017-2</t>
  </si>
  <si>
    <t>Ajtók elhelyezése
Beltéri ajtólapok elhelyezése, kiegészítő szerelvények nélkül,
40 mm vastag papír rácsbetétes, 3 oldalon falcolt ajtólappal,0,6 mm vastag felületkezelt acéllemezből,
750×2000-1250x2250 mm névleges méretig, egyszárnyú tömör ajtólappal
Hörmann ZK beltéri ajtólap, névleges méret: 875 x 2125 mm, RAL 9016 színben</t>
  </si>
  <si>
    <t>Ajtók elhelyezése
Kiegészítő szerelvények elhelyezése
beltéri ajtólapokhoz
Rozsdamentes körcímkés kilincsgarnitúra, BB vagy PZ előkészítéssel</t>
  </si>
  <si>
    <t>ÉNGY kód: 45-004-0391486 
Kód: 45-004-001-0180301
Verzió: 2017-2</t>
  </si>
  <si>
    <t>Korlátok, rácsok, kerítések elhelyezése
Acél, alumínium erkély-, folyosó- és mellvédkorlátelhelyezése, fészekbe vagy kőcsavaros rögzítéssel
Acélcső korlát, 51 mm átmérőjű kézfogóval, alatta 5 sor 18 mm átmérőjű osztással, porszórt felülettel</t>
  </si>
  <si>
    <t>ÉNGY kód: 45-004-0391501 
Kód: 45-004-002-0180301
Verzió: 2017-2</t>
  </si>
  <si>
    <t>Korlátok, rácsok, kerítések elhelyezése
Lépcsőkorlát elhelyezése fészekbe vagy kőcsavarosrögzítéssel
Acélcső korlát, 51 mm átmérőjű kézfogóval, alatta 5 sor 18 mm átmérőjű osztással, porszórt felülettel</t>
  </si>
  <si>
    <t xml:space="preserve">ÉNGY kód: 45-004-0391525 
Kód: 45-004-003-0990114
Verzió: 2017-2
</t>
  </si>
  <si>
    <t>Korlátok, rácsok, kerítések elhelyezése
Cső kézfogó elhelyezése, falba szerelve
Csőkézfogó</t>
  </si>
  <si>
    <t>ÉNGY kód: 47-021-3627325 
Kód: 47-021-012.4.1-0419523
Verzió: 2017-2</t>
  </si>
  <si>
    <t xml:space="preserve">Acélfelületek mázolása
Korróziógátló alapozás
cső és regisztercső felületén (NÁ 80-ig),függesztőn és tartóvason, sormosdó állványzaton,
műgyanta kötőanyagú, oldószertartalmú festékkel
POLI-FARBE Cellkolor korróziógátló alapozó
</t>
  </si>
  <si>
    <t>ÉNGY kód: 47-021-3627446 
Kód: 47-021-031.4.1-0160016
Verzió: 2017-2</t>
  </si>
  <si>
    <t xml:space="preserve">Acélfelületek mázolása
Acélfelületek átvonó festése
cső és regisztercső felületén (NÁ 80-ig), függesztőn és tartóvason,sormosdó állványzaton
műgyanta kötőanyagú, oldószeres festékkel
POLI-FARBE Cellkolor oldószeres selyemfényű zománc
</t>
  </si>
  <si>
    <t>ÉNGY kód: 48-007-2634770 
Kód: 48-007-041.1.2.3-0093471
Verzió: 2017-2</t>
  </si>
  <si>
    <t xml:space="preserve">Födém;
Padló hőszigetelő anyag elhelyezése, vízszintes felületen,
párnafák vagy álpadló tartószerkezet közé,
expandált polisztirolhab lemezzel
BACHL Nikecell EPS 30 standard expandált polisztirol keményhab hőszigetelő lemez, 1000x500x140 mm
</t>
  </si>
  <si>
    <t>ÉNGY kód: 48-007-2933850 
Kód: 48-007-041.1.2.3-0093472
Verzió: 2017-2</t>
  </si>
  <si>
    <t xml:space="preserve">Födém;
Padló hőszigetelő anyag elhelyezése, vízszintes felületen,
párnafák vagy álpadló tartószerkezet közé,
expandált polisztirolhab lemezzel
BACHL Nikecell EPS 30 standard expandált polisztirol keményhab hőszigetelő lemez, 1000x500x160 mm
</t>
  </si>
  <si>
    <t>ÉNGY kód: 48-007-0568080 
Kód: 48-007-041.1.2.1-0092027
Verzió: 2017-2</t>
  </si>
  <si>
    <t xml:space="preserve">Födém;
Padló hőszigetelő anyag elhelyezése, vízszintes felületen,
párnafák vagy álpadló tartószerkezet közé,
szálas szigetelő anyaggal (üveggyapot, kőzetgyapot)
ROCKWOOL Multirock többcélú kőzetgyapot lemez 140 mm
</t>
  </si>
  <si>
    <t>ÉNGY kód: 48-007-0568063 
Kód: 48-007-041.1.2.1-0092025
Verzió: 2017-2</t>
  </si>
  <si>
    <t>Födém;
Padló hőszigetelő anyag elhelyezése, vízszintes felületen,
párnafák vagy álpadló tartószerkezet közé,
szálas szigetelő anyaggal (üveggyapot, kőzetgyapot)
ROCKWOOL Multirock többcélú kőzetgyapot lemez 100 mm</t>
  </si>
  <si>
    <t>Parkoló és kerítés kialakítása</t>
  </si>
  <si>
    <t xml:space="preserve">Tömörítés
Tömörítés bármely tömörítési osztálybangépi erővel,
kis felületen,
tömörségi fok: 95%
</t>
  </si>
  <si>
    <t>ÉNGY kód: 21-003-0014550 
Kód: 21-003-001.1.1.1
Verzió: 2017-2</t>
  </si>
  <si>
    <t xml:space="preserve">Munkagödör és munkaárok készítése
Lyukfúrás vagy kisméretű földkiemelés, oszlop,alaptest vagy lehorgonyzás részére,
kézi erővel, 2 m mélységig,
0,30 m átmérőig,
talajosztály: I-II.
</t>
  </si>
  <si>
    <t xml:space="preserve">ÉNGY kód: 45-003-4072305 
Kód: 45-003-001.1-0111403
Verzió: 2017-2
</t>
  </si>
  <si>
    <t>Kapuk és portálszerkezetek elhelyezése
Kerítéskapu elhelyezése
egyszárnyú kivitelben
STEELVENT ELŐD könnyű típusú személykapu szabad nyílás: 1,25 m-ig utólagosan tűzihorganyzott ST10/ háló 1000-1250x1000-1500 mm névleges méret, Cikkszám: 6K080304021800002</t>
  </si>
  <si>
    <t xml:space="preserve">ÉNGY kód: 45-003-4073133 
Kód: 45-003-001.3-0110831
Verzió: 2017-2
</t>
  </si>
  <si>
    <t xml:space="preserve">Kapuk és portálszerkezetek elhelyezése
Kerítéskapu elhelyezése
sínenfutó kivitelben, 6,00 m szabad nyílásméretig
STEELVENT TAS könnyű típusú úszókapu szabad nyílás: 4,0 m-ig utólagosan tűzihorganyzott ST10/ háló 3000-4000x1500-2000 mm névleges méret
</t>
  </si>
  <si>
    <t>ÉNGY kód: 45-004-2819354 
Kód: 45-004-031.1.2-0121652
Verzió: 2017-2</t>
  </si>
  <si>
    <t xml:space="preserve">Korlátok, rácsok, kerítések elhelyezése
Komplett, zárt, táblás ipari kerítésrendszer rögzítése, oszlopok, valamint mezők folyamatos elhelyezésével,
fúrt pontalapokra, az alaptestek kiemelésével,bebetonozásával, normál terepviszonyok mellett
1,51-2,00 m kerítés magasság között
STEELVENT ST10/1N tűzihorganyzott, trapézbordás táblás kerítés, hossz: 2,4 m, függőleges szálak távolsága: 80 mm, huzalátmérő: 5 mm, magasság: 1,90 m, Cikkszám: 11010104010500078
</t>
  </si>
  <si>
    <t>ÉNGY kód: 45-004-0393232 
Kód: 45-004-021.1.1-0120007
Verzió: 2017-2</t>
  </si>
  <si>
    <t xml:space="preserve">Korlátok, rácsok, kerítések elhelyezése
Tekercses kerítésrendszer építésnél,oszlop elhelyezése 10 %-os tereplejtésig,(az alaptestek kiemelése, betonozása vagy abeton alapzat készítése külön tételben kiírva),
kerítés köz- és sarokoszlop elhelyezése,
2,00 m kerítés magasságig
STEELVENT ST20/ U5EH+ univerzál típusú horganyzott oszlop, méret: {átmérő}50x1,2x2000 mm, Cikkszám: 3E2I8888888800004
</t>
  </si>
  <si>
    <t xml:space="preserve">ÉNGY kód: 45-004-0395990 
Kód: 45-004-023.2.2-0120137
Verzió: 2017-2
</t>
  </si>
  <si>
    <t xml:space="preserve">Korlátok, rácsok, kerítések elhelyezése
Tekercses kerítés szerelése előre elhelyezett oszlopokra,
hagyományos drótfonatos kerítésből,(a felerősítő elemek külön tételben kiírva),
1,51-2,00 m kerítés magasság között
STEELVENT ST15/1 horganyzott kerítésfonat, huzalvastagság: 1,8 mm, szemméret: 65x65 mm, magasság: 1,80 m, Cikkszám: 351E8888888800003
</t>
  </si>
  <si>
    <t>ÉNGY kód: 45-004-0397571 
Kód: 45-004-024.1-0120364
Verzió: 2017-2</t>
  </si>
  <si>
    <t xml:space="preserve">Korlátok, rácsok, kerítések elhelyezése
Kiegészítők elhelyezése tekercses kerítéseknél,
feszítőhuzal elhelyezése drótfonatos kerítéseknél,kerítés magasságát 50 cm-ként megosztva
STEELVENT műanyagbevonatos feszítőhuzal, súly: 5 kg/100 m, huzalvastagság: 2,5/3,0 mm, Cikkszám: 310A8888888800003
</t>
  </si>
  <si>
    <t xml:space="preserve">ÉNGY kód: 45-004-0397784 
Kód: 45-004-024.2-0137401
Verzió: 2017-2
</t>
  </si>
  <si>
    <t xml:space="preserve">Korlátok, rácsok, kerítések elhelyezése
Kiegészítők elhelyezése tekercses kerítéseknél,
drótfeszítők elhelyezése, feszítőhuzallalmerevített kerítéseknél
DIRICKX N2 műanyagbevonatos merevítő, szín: zöld vagy fehér
</t>
  </si>
  <si>
    <t>ÉNGY kód: 45-004-4074086 
Kód: 45-004-024.6-0111953
Verzió: 2017-2</t>
  </si>
  <si>
    <t xml:space="preserve">Korlátok, rácsok, kerítések elhelyezése
Kiegészítők elhelyezése tekercses kerítéseknél,
díszítő elemek elhelyezése
STEELVENT ST21/04 záró sapka ST20/univerzál típusú oszlophoz, átmérő 40 mm, műanyag, Cikkszám: 31028888888800002
</t>
  </si>
  <si>
    <t>61.</t>
  </si>
  <si>
    <t>Útburkolatalap és makadámburkolat készítése</t>
  </si>
  <si>
    <t>Aszfaltburkolat bevágása "K" szegély telepítéséhez</t>
  </si>
  <si>
    <t>ÉNGY kód: 61-011-0676646 
Kód: 61-011-003-0118004
Verzió: 2017-2</t>
  </si>
  <si>
    <t xml:space="preserve">Útépítési tevékenység elemei
Védő és elválasztó réteg készítése
REHAU RAUMAT geotextília PP-ből, fehér, 200 g/m2, 9,0 kN/m, Cikkszám: 241838
</t>
  </si>
  <si>
    <t>62.</t>
  </si>
  <si>
    <t>Kőburkolatok készítése</t>
  </si>
  <si>
    <t xml:space="preserve">ÉNGY kód: 62-002-0677495 
Kód: 62-002-001.4.1-0613243
Verzió: 2017-2
</t>
  </si>
  <si>
    <t xml:space="preserve">Burkolatszegélyek
Kiemelt szegély készítése, alapárok kiemelésével,beton alapgerendával és megtámasztással,hézagolással,
előregyártott szegélykőből vagy cölöpökből,
25 cm hosszú elemekből
LEIER Quartz kiemelt kopóréteges útszegélykő, szürke, 24x15/12x30 cm , Cikkszám: HUTJH4225C12/15 - XN(H) földnedves kavicsbeton keverék CEM 32,5 pc. D?max = 16 mm, m = 6,3 finomsági modulussal
</t>
  </si>
  <si>
    <t>ÉNGY kód: 62-002-3633496 
Kód: 62-002-002.3-0619851
Verzió: 2017-2</t>
  </si>
  <si>
    <t xml:space="preserve">Burkolatszegélyek
Süllyesztett szegély vagy futósor készítése,alapárok kiemeléssel, beton alapgerendával,hézagolással,
40 cm hosszú előregyártott beton szegélyelemekből
Barabás süllyesztett szegély 40x20x15 cm, szürkeC12/15 - XN(H) földnedves kavicsbeton keverék CEM 32,5 pc. D?max = 16 mm, m = 6,3 finomsági modulussal
</t>
  </si>
  <si>
    <t>ÉNGY kód: 62-002-0677781 
Kód: 62-002-021.1-0613251
Verzió: 2017-2</t>
  </si>
  <si>
    <t>Burkolatszegélyek
Egyéb használatos szegélykövek, út és körforgalom szegélyek készítése, alapárok kiemelése nélkül, betonhézagolással,
25 vagy 30 cm hosszú elemekből
LEIER K szegélykő, szürke, 25x15/10x25 cm , Cikkszám: HUTJS1078</t>
  </si>
  <si>
    <t>ÉNGY kód: 62-003-0678986 
Kód: 62-003-008.1-0613900
Verzió: 2017-2</t>
  </si>
  <si>
    <t xml:space="preserve">Burkolatok
Tér- vagy járdaburkolat készítése, betonburkolókőből soros, halszálka, parketta vagykazettás kötésben, homokágyazatba fektetve,
10x20x4, 10x20x5, 10x20x6, 10x20x8 cm-es méretű idomkővel
LEIER Piazza 10x20x6 cm, szürke, N+F , Cikkszám: HUTJH4362
</t>
  </si>
  <si>
    <t>ÉNGY kód: 62-003-4111770 
Kód: 62-003-006-0120804
Verzió: 2017-2</t>
  </si>
  <si>
    <t xml:space="preserve">Burkolatok
Térburkolathoz fagyálló, teherhordó alap készítése,20 cm vastagságban
Homokos kavics, HK 0/16 P-TT, Jánossomorja
</t>
  </si>
  <si>
    <t>68.</t>
  </si>
  <si>
    <t>Útpályatartozékok építése</t>
  </si>
  <si>
    <t xml:space="preserve">ÉNGY kód: 68-002-2338235 
Kód: 68-002-001.1-0020443
Verzió: 2017-2
</t>
  </si>
  <si>
    <t>ÉNGY kód: 68-002-2338935 
Kód: 68-002-002.1-0020053
Verzió: 2017-2</t>
  </si>
  <si>
    <t xml:space="preserve">Közúti és vasúti jelzések
Közúti jelző- és útbaigazító táblák felszerelése,
útvonaltípust, elsőbbséget szabályozó, utasítástadó, tilalmi, tilalmat, veszélyt, tájékoztatástadó jelzőtáblák és útbaigazítást adó táblák,2-2 bilincskészlettel
Alumínium útbaigazítást adó jelzőtábla, fényvisszaverő, 450x450 mm EG *
</t>
  </si>
  <si>
    <t xml:space="preserve">ÉNGY kód: 68-003-2340705 
Kód: 68-003-001.1.2-0020281
Verzió: 2017-2
</t>
  </si>
  <si>
    <t xml:space="preserve">Útburkolati jelek
Útburkolati jelek készítése,
hagyományos oldószeres festékkel,
kézi jel
Vízesbázisú festékek Plastiroute UWS *
</t>
  </si>
  <si>
    <t>Kültérben helyszínen öntött akrilith vezetősáv készítése 3 soros kialakítással, soronként 5cm szélességgel</t>
  </si>
  <si>
    <t>Ssz.</t>
  </si>
  <si>
    <t>Tétel szövege</t>
  </si>
  <si>
    <t>Menny.</t>
  </si>
  <si>
    <t>Egység</t>
  </si>
  <si>
    <t>Anyag egységár</t>
  </si>
  <si>
    <t>Díj egységre</t>
  </si>
  <si>
    <t>Anyag összesen</t>
  </si>
  <si>
    <t>Díj összesen</t>
  </si>
  <si>
    <t>45-011-1.1.1.3-0000001</t>
  </si>
  <si>
    <t>Kültéri információs tábla elhelyezése, 3 mm vtg műanyagfelületén vinyl (MacTac fólia) plotterkivágással, betünagyság 30 mm, háttér RAL 5018 gentain blue, betük fehér színben. Felirat Braille írással is.  mérete:450×600  mm  jele: T1</t>
  </si>
  <si>
    <t>45-011-1.1.1.3-0000002</t>
  </si>
  <si>
    <t>Helyiség névtábla elhelyezése, 3 mm vtg műanyagfelületén vinyl (MacTac fólia) plotterkivágással, betünagyság 25 mm, betütípus Ariel Narrow Bold, háttér RAL 5018 gentain blue, betük fehér színben. Felirat Braille írással is.   mérete:200×400 mm  jele: T2</t>
  </si>
  <si>
    <t>45-011-1.1.1.3-0000003</t>
  </si>
  <si>
    <t xml:space="preserve">Beltéri információs indukcióshurok jelzőtábla elhelyezése, 3 mm vtg műanyagfelületén vinyl (MacTac fólia) plotterkivágással, betünagyság 25 mm, betütípus Ariel Narrow Bold, háttér RAL 5018 gentain blue, betük fehér színben. Felirat Braille írással is.  </t>
  </si>
  <si>
    <t>mérete:200×400  mm  jele: T3</t>
  </si>
  <si>
    <t>45-011-1.1.1.3-0000004</t>
  </si>
  <si>
    <t>Parkoló tábla, földmunkával betonozással együtt, alu tartórúddal. 3 mm vtg műanyagfelületén vinyl (MacTac fólia) plotterkivágással, betünagyság 150 mm, betütípus Ariel Narrow Bold, háttér RAL 5018 gentain blue, betük fehér színben.    mérete:300×250  mm</t>
  </si>
  <si>
    <t>jele: T4</t>
  </si>
  <si>
    <t>45-011-1.1.1.3-0000005</t>
  </si>
  <si>
    <t xml:space="preserve">Kültéri irányjelző tábla falra szerelve, 3 mm vtg műanyagfelületén vinyl (MacTac fólia) plotterkivágással, betünagyság 25 mm, betütípus Ariel Narrow Bold, háttér RAL 5018 gentain blue, betük fehér színben, akadálymentes piktogrammal. mérete:200×400  </t>
  </si>
  <si>
    <t>mm jele: T5</t>
  </si>
  <si>
    <t>Munkanem összesen:</t>
  </si>
  <si>
    <t>MVH kód</t>
  </si>
  <si>
    <t>Referencia ár</t>
  </si>
  <si>
    <t>Referencia ár összesen</t>
  </si>
  <si>
    <t>ÉNGY kód: 82-012-0997881
Kód: 82-012-003.2.1.4-0423463
Verzió: 2017-2</t>
  </si>
  <si>
    <t>Épületgépészeti munkák
Épületgépészeti szerelvények és berendezések szerelése
Fűtőtestek
Acéllemez kompakt lapradiátor elhelyezése,széthordással, tartókkal, bekötéssel,
2 soros,
1600 mm-ig,
600 mm
VOGEL &amp; NOOT kompakt lapradiátor 22K típus, 2-soros, 2 konvektorlemez borítással, 600x 600 mm, fűtőteljesítmény: 1028 W</t>
  </si>
  <si>
    <t>ÉNGY kód: 82-012-0997893
Kód: 82-012-003.2.1.4-0423464
Verzió: 2017-2</t>
  </si>
  <si>
    <t>Épületgépészeti munkák
Épületgépészeti szerelvények és berendezések szerelése
Fűtőtestek
Acéllemez kompakt lapradiátor elhelyezése,széthordással, tartókkal, bekötéssel,
2 soros,
1600 mm-ig,
600 mm
VOGEL &amp; NOOT kompakt lapradiátor 22K típus, 2-soros, 2 konvektorlemez borítással, 600x 720 mm, fűtőteljesítmény: 1233 W</t>
  </si>
  <si>
    <t>ÉNGY kód: 82-012-0997903
Kód: 82-012-003.2.1.4-0423465
Verzió:2017-2</t>
  </si>
  <si>
    <t>Épületgépészeti munkák
Épületgépészeti szerelvények és berendezések szerelése
Fűtőtestek
Acéllemez kompakt lapradiátor elhelyezése,széthordással, tartókkal, bekötéssel,
2 soros,
1600 mm-ig,
600 mm
VOGEL &amp; NOOT kompakt lapradiátor 22K típus, 2-soros, 2 konvektorlemez borítással, 600x 800 mm, fűtőteljesítmény: 1370 W</t>
  </si>
  <si>
    <t>ÉNGY kód: 82-012-0997932
Kód: 82-012-003.2.1.4-0423468
Verzió: 2017-2</t>
  </si>
  <si>
    <t>Épületgépészeti munkák
Épületgépészeti szerelvények és berendezések szerelése
Fűtőtestek
Acéllemez kompakt lapradiátor elhelyezése,széthordással, tartókkal, bekötéssel,
2 soros,
1600 mm-ig,
600 mm
VOGEL &amp; NOOT kompakt lapradiátor 22K típus, 2-soros, 2 konvektorlemez borítással, 600x1120 mm, fűtőteljesítmény: 1919 W</t>
  </si>
  <si>
    <t>ÉNGY kód: 82-012-0997944
Kód: 82-012-003.2.1.4-0423469
Verzió:2017-2</t>
  </si>
  <si>
    <t>Épületgépészeti munkák
Épületgépészeti szerelvények és berendezések szerelése
Fűtőtestek
Acéllemez kompakt lapradiátor elhelyezése,széthordással, tartókkal, bekötéssel,
2 soros,
1600 mm-ig,
600 mm
VOGEL &amp; NOOT kompakt lapradiátor 22K típus, 2-soros, 2 konvektorlemez borítással, 600x1200 mm, fűtőteljesítmény: 2056 W</t>
  </si>
  <si>
    <t>ÉNGY kód: 82-012-0997961
Kód: 82-012-003.2.1.4-0423471
Verzió:2017-2</t>
  </si>
  <si>
    <t>Épületgépészeti munkák
Épületgépészeti szerelvények és berendezések szerelése
Fűtőtestek
Acéllemez kompakt lapradiátor elhelyezése,széthordással, tartókkal, bekötéssel,
2 soros,
1600 mm-ig,
600 mm
VOGEL &amp; NOOT kompakt lapradiátor 22K típus, 2-soros, 2 konvektorlemez borítással, 600x1400 mm, fűtőteljesítmény: 2398 W</t>
  </si>
  <si>
    <t>ÉNGY kód: 82-012-0997973
Kód: 82-012-003.2.1.4-0423472
Verzió:2017-2</t>
  </si>
  <si>
    <t xml:space="preserve">Épületgépészeti munkák
Épületgépészeti szerelvények és berendezések szerelése
Fűtőtestek
Acéllemez kompakt lapradiátor elhelyezése,széthordással, tartókkal, bekötéssel,
2 soros,
1600 mm-ig,
600 mm
VOGEL &amp; NOOT kompakt lapradiátor 22K típus, 2-soros, 2 konvektorlemez borítással, 600x1600 mm, fűtőteljesítmény: 2741 W
</t>
  </si>
  <si>
    <t>ÉNGY kód: 82-001-0943762
Kód: 82-001-016.2.5-0113236
Verzió:2017-2</t>
  </si>
  <si>
    <t>Épületgépészeti munkák
Épületgépészeti szerelvények és berendezések szerelése
Szerelvények
Fűtőtest szerelvény elhelyezésekülső vagy belső menettel, illetve hollandival csatlakoztatva
DN 15
termosztatikus szelep, termosztatikus szelep szett
Danfoss sarok kivitelű termosztatikus szeleptest, előbeálítással, 013G4201, RA-N, k.m. 1/2"</t>
  </si>
  <si>
    <t>ÉNGY kód: 82-001-0943275
Kód: 82-001-016.2.3-0113285
Verzió:2017-2</t>
  </si>
  <si>
    <t xml:space="preserve">Épületgépészeti munkák
Épületgépészeti szerelvények és berendezések szerelése
Szerelvények
Fűtőtest szerelvény elhelyezésekülső vagy belső menettel, illetve hollandival csatlakoztatva
DN 15
visszatérő elzárószelep
Danfoss sarok kivitelű visszatérő csavarzat, beszabályozási, elzárási, ürítés funkcióval, 003L0143, RLV 1/2"
</t>
  </si>
  <si>
    <t>ÉNGY kód: 81-004-2117050
Kód: 81-004-001.3.3.4.3.2-0117183
Verzió: 2017-2</t>
  </si>
  <si>
    <t>Épületgépészeti munkák
Épületgépészeti csővezeték szerelése
Fűtési vezetékek
Fűtési vezeték,
Ötrétegű cső szerelése,
PE-Xc/Alu/PE-Xc, PE-Xc/Al/PE-Xb, PE-Xb/Al/PE-Xb vagy PE-Xb/Al/PE anyagból,
kiegészítők elhelyezése,
fűtési osztó - gyűjtő szerelése,
6 áramkörig
GIACOMINI osztó - gyűjtő 4 áramkörre, szelepekkel, elzárókkal és konzollal, R553D/4, 1"x18 mm</t>
  </si>
  <si>
    <t>ÉNGY kód: 81-004-2117125
Kód: 81-004-001.3.3.4.3.3-0117187
Verzió: 2017-2</t>
  </si>
  <si>
    <t>Épületgépészeti munkák
Épületgépészeti csővezeték szerelése
Fűtési vezetékek
Fűtési vezeték,
Ötrétegű cső szerelése,
PE-Xc/Alu/PE-Xc, PE-Xc/Al/PE-Xb, PE-Xb/Al/PE-Xb vagy PE-Xb/Al/PE anyagból,
kiegészítők elhelyezése,
fűtési osztó - gyűjtő szerelése,
6 áramkör fölött
GIACOMINI osztó - gyűjtő 8 áramkörre, szelepekkel, elzárókkal és konzollal, R553D/8, 1"x18 mm</t>
  </si>
  <si>
    <t>ÉNGY kód: 81-004-0894824
Kód: 81-004-001.3.3.2.1.1.3-0326027
Verzió:2017-2</t>
  </si>
  <si>
    <t>Épületgépészeti munkák
Épületgépészeti csővezeték szerelése
Fűtési vezetékek
Fűtési vezeték,
Ötrétegű cső szerelése,
PE-Xc/Alu/PE-Xc, PE-Xc/Al/PE-Xb, PE-Xb/Al/PE-Xb vagy PE-Xb/Al/PE anyagból,
préselt vagy szorítógyűrűs csőkötésekkel,
cső elhelyezése csőidomok nélkül, szakaszos nyomáspróbával,
falhoronyba vagy padlószerkezetbe szerelve (horonyvésés külön tételben),
DN 20
HENCO Standard többrétegű PE-Xc/Al /PE-Xc cső tekercsben, piros védőcsőben, 10 bar, 95 ď, 26x3, Rendelési szám: 50-026MR</t>
  </si>
  <si>
    <t>ÉNGY kód: 81-004-0894514
Kód: 81-004-001.3.3.2.1.1.1-0326024
Verzió:2017-2</t>
  </si>
  <si>
    <t>Épületgépészeti munkák
Épületgépészeti csővezeték szerelése
Fűtési vezetékek
Fűtési vezeték,
Ötrétegű cső szerelése,
PE-Xc/Alu/PE-Xc, PE-Xc/Al/PE-Xb, PE-Xb/Al/PE-Xb vagy PE-Xb/Al/PE anyagból,
préselt vagy szorítógyűrűs csőkötésekkel,
cső elhelyezése csőidomok nélkül, szakaszos nyomáspróbával,
falhoronyba vagy padlószerkezetbe szerelve (horonyvésés külön tételben),
DN 12-ig
HENCO Standard többrétegű PE-Xc/Al 0,4/PE-Xc cső tekercsben, piros védőcsőben,10 bar, 95 ď, 16x2, Rendelési szám: 100-016MR</t>
  </si>
  <si>
    <t>ÉNGY kód: 81-004-1668434
Kód: 81-004-001.5.1.1.1.1.4-0334004
Verzió: 2017-2</t>
  </si>
  <si>
    <t>Épületgépészeti munkák
Épületgépészeti csővezeték szerelése
Fűtési vezetékek
Fűtési vezeték,
Horganyzott szénacélcső szerelése,
préselt csőkötésekkel,
cső elhelyezése csőidomok nélkül, szakaszos nyomáspróbával,
szabadon, horonyba vagy padlócsatornába,
DN 12 - DN 50,
DN 25
Viega Prestabo cső, ötvözetlen szénacél, 6 m-es szálban, 28 x 1,5, Csz.: 559 472</t>
  </si>
  <si>
    <t>ÉNGY kód: 81-004-0905263
Kód: 81-004-001.5.1.1.2.2.5-0334018
Verzió: 2017-2</t>
  </si>
  <si>
    <t>Épületgépészeti munkák
Épületgépészeti csővezeték szerelése
Fűtési vezetékek
Fűtési vezeték,
Horganyzott szénacélcső szerelése,
préselt csőkötésekkel,
cső elhelyezése csőidomok nélkül, szakaszos nyomáspróbával,
csőidomok és szerelvények elhelyezése,
két préselt kötéssel csatlakozó idomok, DN 12 - DN 50,
DN 25
Viega Prestabo ív, 90°, kettős "V" préssel, SC-Contur-ral (bizt. kontúr), ötvözetlen szénacél, 28, Csz.: 558 154</t>
  </si>
  <si>
    <t>ÉNGY kód: 81-012-0922462
Kód: 81-012-001.1.3-0210205
Verzió: 2017-2</t>
  </si>
  <si>
    <t>Épületgépészeti munkák
Épületgépészeti csővezeték szerelése
Elágazás készítése meglévő vezetékeken
Elágazás készítése, meglévő horganyzott vagyfekete acélcső vezetéken,
szabadon, horonyba vagy padlócsatornába,
DN 20-25
Fekete acélcsövön T-idom közbeiktatásávalMSZ 6006-B-1 (U.130 sz.) 1"</t>
  </si>
  <si>
    <t>ÉNGY kód: 81-004-0905636
Kód: 81-004-001.5.1.1.2.3.5-0324064
Verzió: 2017-2</t>
  </si>
  <si>
    <t>Épületgépészeti munkák
Épületgépészeti csővezeték szerelése
Fűtési vezetékek
Fűtési vezeték,
Horganyzott szénacélcső szerelése,
préselt csőkötésekkel,
cső elhelyezése csőidomok nélkül, szakaszos nyomáspróbával,
csőidomok és szerelvények elhelyezése,
három préselt kötéssel csatlakozó idomok, DN 12 - DN 50,
DN 25
Viega Prestabo T-idom, kettős "V" préssel, SC-Contur-ral (bizt. kontúr), ötvözetlen szénacél, 28, Csz.: 558 642</t>
  </si>
  <si>
    <t>ÉNGY kód: 82-016-1025546
Kód: 82-016-012.4
Verzió:2017-2</t>
  </si>
  <si>
    <t>Épületgépészeti munkák
Épületgépészeti szerelvények és berendezések szerelése
Épületgépészeti egyéb tevékenységek
Kazánház, illetve hőközpont beszabályozása, beüzemelése
69.781 -139.560 W teljesítmény között</t>
  </si>
  <si>
    <t>ÉNGY kód: 82-016-1025592
Kód: 82-016-013.4
Verzió:2017-2</t>
  </si>
  <si>
    <t>Épületgépészeti munkák
Épületgépészeti szerelvények és berendezések szerelése
Épületgépészeti egyéb tevékenységek
Próbafűtés, radiátorok beszabályozása
69.781 -139.560 W teljesítmény között</t>
  </si>
  <si>
    <t>ÉNGY kód: 82-009-0969431
Kód: 82-009-005.2-0117161
Verzió:2017-2</t>
  </si>
  <si>
    <t>Épületgépészeti munkák
Épületgépészeti szerelvények és berendezések szerelése
Vízellátás berendezési tárgyai
Mosdó vagy mosómedence berendezés elhelyezése és bekötése,kifolyószelep, bűzelzáró és sarokszelep nélkül,
felülről beépíthető (bútorba) mosdó (komplett)
SOLINAR beépíthető mosdó 60 cm, 1 csaplyukkal, fúrt, 6006 40 01, fehér</t>
  </si>
  <si>
    <t>ÉNGY kód: 82-009-0970366
Kód: 82-009-006.1-0114531
Verzió:2017-2</t>
  </si>
  <si>
    <t>Épületgépészeti munkák
Épületgépészeti szerelvények és berendezések szerelése
Vízellátás berendezési tárgyai
Kézmosó berendezés elhelyezése és bekötése,kifolyószelep, sarokszelep, szifontakaró és bűzelzáró nélkül,
porcelán kivitelben
BÁZIS porcelán kézmosó, 45 cm, 3 csaplyukkal, fúrt, 4145 45 01, fehér</t>
  </si>
  <si>
    <t>ÉNGY kód: 82-009-0972286
Kód: 82-009-009.2.2.2-0319322
Verzió:2017-2</t>
  </si>
  <si>
    <t xml:space="preserve">Épületgépészeti munkák
Épületgépészeti szerelvények és berendezések szerelése
Vízellátás berendezési tárgyai
Zuhanytálca vagy zuhanykabin elhelyezése és bekötése,
zuhanytálca, csaptelep és szifon nélkül,
acryl kivitelben
80 cm-es oldalhosszúság felett
Radaway RODOS C 90 akryyl zuhanytálca szögletes, 90x90x16 cm
</t>
  </si>
  <si>
    <t>ÉNGY kód: 82-009-1492222
Kód: 82-009-013.2-0321411
Verzió:2017-2</t>
  </si>
  <si>
    <t>Épületgépészeti munkák
Épületgépészeti szerelvények és berendezések szerelése
Vízellátás berendezési tárgyai
WC öblítőtartály felszerelése és bekötése,
falba építhető, műanyag
GEBERIT Falsík alatti UP320 típusú öblítőtartály, 109.300.00.5</t>
  </si>
  <si>
    <t>ÉNGY kód: 82-009-0974681
Kód: 82-009-011.1.3.1-0117031
Verzió:2017-2</t>
  </si>
  <si>
    <t>Épületgépészeti munkák
Épületgépészeti szerelvények és berendezések szerelése
Vízellátás berendezési tárgyai
WC csésze elhelyezése és bekötése,öblítőtartály, sarokszelep, WC ülőke, nyomógomb nélkül,
porcelánból,
fali WC csésze,
lapos öblítésű kivitelben
SAVAL porcelán laposöblítésű W.C. falra szerelhető 7068 19 01, fehér</t>
  </si>
  <si>
    <t>ÉNGY kód: 82-009-0976596
Kód: 82-009-017.1-0110161
Verzió:2017-2</t>
  </si>
  <si>
    <t>Épületgépészeti munkák
Épületgépészeti szerelvények és berendezések szerelése
Vízellátás berendezési tárgyai
Berendezési tárgyak szerelvényeinek felszerelése,
sarokszelep szerelés
MOFÉM sárgaréz sarokszelep 1/2"-1/2" sárgaréz, krómozott, 10 bar, Kód: 163-0002-00</t>
  </si>
  <si>
    <t>ÉNGY kód: 82-009-1861072
Kód: 82-009-019.2.2-0332233
Verzió: 2017-2</t>
  </si>
  <si>
    <t>Épületgépészeti munkák
Épületgépészeti szerelvények és berendezések szerelése
Vízellátás berendezési tárgyai
Csaptelepek és szerelvényeinek felszerelése,
zuhanycsaptelepek,
termosztátos fali zuhanycsaptelep
Kludi A-QA v Shower duo (352000538 termosztátos zuhanycsaptelep + 6209605-00 A-Qav zuhanygarnitúra), R: 6209705-00</t>
  </si>
  <si>
    <t>ÉNGY kód: 82-009-0979085
Kód: 82-009-019.3.2-0314506
Verzió:2017-2</t>
  </si>
  <si>
    <t>Épületgépészeti munkák
Épületgépészeti szerelvények és berendezések szerelése
Vízellátás berendezési tárgyai
Csaptelepek és szerelvényeinek felszerelése,
mosdócsaptelepek,
álló illetve süllyesztett mosdócsaptelep
Kludi-Standard mosdócsaptelep, lefolyógarnitúrával, kr., Cikkszám: 21 0620515</t>
  </si>
  <si>
    <t>ÉNGY kód: 82-009-1725612
Kód: 82-009-032-0181183
Verzió: 2017-2</t>
  </si>
  <si>
    <t>Épületgépészeti munkák
Épületgépészeti szerelvények és berendezések szerelése
Vízellátás berendezési tárgyai
Mozgássérült vízellátási berendezésekkiegészítő szerelvényeinek elhelyezése
B&amp;K Felhajtható kapaszkodó, szinterezett acél, 830 mm, színes Cikkszám: TH830SZ</t>
  </si>
  <si>
    <t>ÉNGY kód: 82-009-4138684
Kód: 82-009-032-0391321
Verzió: 2017-2</t>
  </si>
  <si>
    <t>Épületgépészeti munkák
Épületgépészeti szerelvények és berendezések szerelése
Vízellátás berendezési tárgyai
Mozgássérült vízellátási berendezésekkiegészítő szerelvényeinek elhelyezése
Green Clean - 90°-ban hajlított kapaszkodó, L-alakú, rozsdamentes acél, cső falvastagsága 1,5 mm, fehér, csőátmérő 32 mm, reverzibilis csavartakaró gyűrűvel, Méretek: 600x600 mm, GCB600EB</t>
  </si>
  <si>
    <t>ÉNGY kód: 82-009-3673525
Kód: 82-009-011.1.3.1-0118014
Verzió: 2017-2</t>
  </si>
  <si>
    <t>Épületgépészeti munkák
Épületgépészeti szerelvények és berendezések szerelése
Vízellátás berendezési tárgyai
WC csésze elhelyezése és bekötése,öblítőtartály, sarokszelep, WC ülőke, nyomógomb nélkül,
porcelánból,
fali WC csésze,
lapos öblítésű kivitelben
B&amp;K Porcelán WC-kagyló mozgáskorlátozottak részére, fali, hátsó kifolyással Cikkszám: TH460I</t>
  </si>
  <si>
    <t>ÉNGY kód: 82-009-1724590
Kód: 82-009-005.1-0118001
Verzió: 2017-2</t>
  </si>
  <si>
    <t>Épületgépészeti munkák
Épületgépészeti szerelvények és berendezések szerelése
Vízellátás berendezési tárgyai
Mosdó vagy mosómedence berendezés elhelyezése és bekötése,kifolyószelep, bűzelzáró és sarokszelep nélkül,
falra szerelhető porcelán kivitelben (komplett)
B&amp;K Porcelán mosdó mozgáskorlátozottak részére döntőberendezéssel 675x570 mm Cikkszám: TH410AI</t>
  </si>
  <si>
    <t>ÉNGY kód: 82-009-4187632
Kód: 82-009-012.1-0337793
Verzió: 2017-2</t>
  </si>
  <si>
    <t>Épületgépészeti munkák
Épületgépészeti szerelvények és berendezések szerelése
Vízellátás berendezési tárgyai
WC-csésze kiegészítő szerelvényeinek elhelyezése,
WC-ülőke
KOLO Nova Pro Bez Barier WC ülőke mozgáskorlátozottak számára, kemény, Duroplaszt, fém zsanérral, Cikkszám: 60114000</t>
  </si>
  <si>
    <t>ÉNGY kód: 82-009-0975020
Kód: 82-009-012.1-0117096
Verzió: 2017-2</t>
  </si>
  <si>
    <t>Épületgépészeti munkák
Épületgépészeti szerelvények és berendezések szerelése
Vízellátás berendezési tárgyai
WC-csésze kiegészítő szerelvényeinek elhelyezése,
WC-ülőke
Alföldi WC-ülőke, 8780 95 01, fehér</t>
  </si>
  <si>
    <t>ÉNGY kód: 82-016-4141600
Kód: 82-016-001.2.3-0391461
Verzió: 2017-2</t>
  </si>
  <si>
    <t>Épületgépészeti munkák
Épületgépészeti szerelvények és berendezések szerelése
Épületgépészeti egyéb tevékenységek
Piperetárgyak elhelyezése
négy vagy több helyen felerősítve,
tükör, elektromos bekötés nélkül
Green Clean - Dönthető tükör konzollal, szinterezett kerettel, 500x700 mm, acél, fehér, Méretek: 500x700 mm, GCAMT16B</t>
  </si>
  <si>
    <t>ÉNGY kód: 82-016-3555184
Kód: 82-016-001.2.3-0110013
Verzió: 2017-2</t>
  </si>
  <si>
    <t xml:space="preserve">Épületgépészeti munkák
Épületgépészeti szerelvények és berendezések szerelése
Épületgépészeti egyéb tevékenységek
Piperetárgyak elhelyezése
négy vagy több helyen felerősítve,
tükör, elektromos bekötés nélkül
Fazettázott tükör világítás nélkül, 80x60 cm
</t>
  </si>
  <si>
    <t>ÉNGY kód: 82-016-1022643
Kód: 82-016-002.1-0221001
Verzió: 2017-2</t>
  </si>
  <si>
    <t xml:space="preserve">Épületgépészeti munkák
Épületgépészeti szerelvények és berendezések szerelése
Épületgépészeti egyéb tevékenységek
Adagoló (szappan, tusfürdő, fertőtlenítő, kézkrém, illatosító) és tartozékainak elhelyezése,
falra szerelt kivitelben
TORK S-1 fém, fehér színű folyékonyszappan adagoló, Rendelési szám: B&amp;K 252040
</t>
  </si>
  <si>
    <t>ÉNGY kód: 82-009-0980103
Kód: 82-009-019.3.8-0314291
Verzió: 2017-2</t>
  </si>
  <si>
    <t>Épületgépészeti munkák
Épületgépészeti szerelvények és berendezések szerelése
Vízellátás berendezési tárgyai
Csaptelepek és szerelvényeinek felszerelése,
mosdócsaptelepek,
elektronikus vagy infravezérlésű mosdócsaptelep
GROHE Europlus E infravezérlésű álló mosdócsaptelep, 6 V, kr., 2 db flex. csővel, szűrővel, visszafolyg-val,1/2", Rend.szám:36 207 000</t>
  </si>
  <si>
    <t>ÉNGY kód: 82-009-0985413
Kód: 82-009-019.9.1-0313586
Verzió: 2017-2</t>
  </si>
  <si>
    <t>Épületgépészeti munkák
Épületgépészeti szerelvények és berendezések szerelése
Vízellátás berendezési tárgyai
Csaptelepek és szerelvényeinek felszerelése,
termosztátos használati melegvíz keverőberendezésfelszerelése, menetes csatlakozással,
DN 15
Termosztatikus keverőszelep 1/2", 30-65 C fok, R: B&amp;K THMIX-1/2"</t>
  </si>
  <si>
    <t>ÉNGY kód: 82-016-1022345
Kód: 82-016-001.1.3-0116051
Verzió:2017-2</t>
  </si>
  <si>
    <t>Épületgépészeti munkák
Épületgépészeti szerelvények és berendezések szerelése
Épületgépészeti egyéb tevékenységek
Piperetárgyak elhelyezése
egy-három helyen felerősítve,
szappantartó
ALFÖLDI/BÁZIS porcelán szappantartó lyukas, csavarozható, fehér, Kód: 4650 00 01</t>
  </si>
  <si>
    <t>ÉNGY kód: 82-016-3258211
Kód: 82-016-001.1.7-0318737
Verzió:2017-2</t>
  </si>
  <si>
    <t>Épületgépészeti munkák
Épületgépészeti szerelvények és berendezések szerelése
Épületgépészeti egyéb tevékenységek
Piperetárgyak elhelyezése
egy-három helyen felerősítve,
törölközőtartó
MOFÉM Fiesta törölköző tartó dupla, 600 mm, krómozott sárgaréz, kód: 501-1011-00</t>
  </si>
  <si>
    <t>ÉNGY kód: 82-016-3258126
Kód: 82-016-001.1.1-0318743
Verzió:2017-2</t>
  </si>
  <si>
    <t>Épületgépészeti munkák
Épületgépészeti szerelvények és berendezések szerelése
Épületgépészeti egyéb tevékenységek
Piperetárgyak elhelyezése
egy-három helyen felerősítve,
papír- és tasak tartó (higiéniai és intim)
MOFÉM Fiesta WC papír tartó, fedél nélkül, kód: 501-1071-00</t>
  </si>
  <si>
    <t>ÉNGY kód: 81-002-3210494
Kód: 81-002-001.2.6.1-0373003
Verzió:2017-2</t>
  </si>
  <si>
    <t>Épületgépészeti munkák
Épületgépészeti csővezeték szerelése
Lefolyóvezetékek
PP polipropilén lefolyóvezeték szerelése szakaszos tömörségi próbával,
szabadon vagy padlócsatornába ajakos gumigyűrűtömítésű tokos kötésekkel, csőtartókkal, csőidomok nélkül,
2,00 m hosszú csövekből,
DN 32
PIPELIFE MASTER 3 cső 32x2000mm, M3-32/2000</t>
  </si>
  <si>
    <t>ÉNGY kód: 81-002-3210504
Kód: 81-002-001.2.6.2-0373006
Verzió:2017-2</t>
  </si>
  <si>
    <t>Épületgépészeti munkák
Épületgépészeti csővezeték szerelése
Lefolyóvezetékek
PP polipropilén lefolyóvezeték szerelése szakaszos tömörségi próbával,
szabadon vagy padlócsatornába ajakos gumigyűrűtömítésű tokos kötésekkel, csőtartókkal, csőidomok nélkül,
2,00 m hosszú csövekből,
DN 40
PIPELIFE MASTER 3 cső 40x2000mm, M3-40/2000</t>
  </si>
  <si>
    <t>ÉNGY kód: 81-002-3210516
Kód: 81-002-001.2.6.3-0373009
Verzió:2017-2</t>
  </si>
  <si>
    <t>Épületgépészeti munkák
Épületgépészeti csővezeték szerelése
Lefolyóvezetékek
PP polipropilén lefolyóvezeték szerelése szakaszos tömörségi próbával,
szabadon vagy padlócsatornába ajakos gumigyűrűtömítésű tokos kötésekkel, csőtartókkal, csőidomok nélkül,
2,00 m hosszú csövekből,
DN 50
PIPELIFE MASTER 3 cső 50x2000mm, M3-50/2000</t>
  </si>
  <si>
    <t>ÉNGY kód: 81-002-3210533
Kód: 81-002-001.2.6.5-0373015
Verzió:2017-2</t>
  </si>
  <si>
    <t>Épületgépészeti munkák
Épületgépészeti csővezeték szerelése
Lefolyóvezetékek
PP polipropilén lefolyóvezeték szerelése szakaszos tömörségi próbával,
szabadon vagy padlócsatornába ajakos gumigyűrűtömítésű tokos kötésekkel, csőtartókkal, csőidomok nélkül,
2,00 m hosszú csövekből,
DN 90-110
PIPELIFE MASTER 3 cső 110x2000mm, M3-110/2000</t>
  </si>
  <si>
    <t>ÉNGY kód: 81-001-0843372
Kód: 81-001-001.3.2.1.1.1.1-0326024
Verzió:2017-2</t>
  </si>
  <si>
    <t>Épületgépészeti munkák
Épületgépészeti csővezeték szerelése
Ivóvíz-vezetékek
Ivóvíz vezeték,
Ötrétegű cső szerelése,
PE-Xc/Al/PE-Xc, PE-Xc/Al/PE-Xb, PE-Xb/Al/PE-Xb vagy PE-Xb/Al/PE anyagból,
préselt csőkötésekkel,
cső elhelyezése csőidomok nélkül, szakaszos nyomáspróbával,
falhoronyba vagy padlószerkezetbe szerelve (horonyvésés külön tételben),
DN 12-ig
HENCO Standard többrétegű PE-Xc/Al 0,4/PE-Xc cső tekercsben, piros védőcsőben,10 bar, 95 ď, 16x2, Rendelési szám: 100-016MR</t>
  </si>
  <si>
    <t>ÉNGY kód: 81-001-0843520
Kód: 81-001-001.3.2.1.1.1.2-0326026
Verzió:2017-2</t>
  </si>
  <si>
    <t>Épületgépészeti munkák
Épületgépészeti csővezeték szerelése
Ivóvíz-vezetékek
Ivóvíz vezeték,
Ötrétegű cső szerelése,
PE-Xc/Al/PE-Xc, PE-Xc/Al/PE-Xb, PE-Xb/Al/PE-Xb vagy PE-Xb/Al/PE anyagból,
préselt csőkötésekkel,
cső elhelyezése csőidomok nélkül, szakaszos nyomáspróbával,
falhoronyba vagy padlószerkezetbe szerelve (horonyvésés külön tételben),
DN 15
HENCO Standard többrétegű PE-Xc/Al 0,4/PE-Xc cső tekercsben, piros védőcsőben, 10 bar, 95 ď, 20x2, Rendelési szám: 50-020MR</t>
  </si>
  <si>
    <t>ÉNGY kód: 81-001-0844263
Kód: 81-001-001.3.2.1.2.1.1-0327284
Verzió: 2017-2</t>
  </si>
  <si>
    <t>Épületgépészeti munkák
Épületgépészeti csővezeték szerelése
Ivóvíz-vezetékek
Ivóvíz vezeték,
Ötrétegű cső szerelése,
PE-Xc/Al/PE-Xc, PE-Xc/Al/PE-Xb, PE-Xb/Al/PE-Xb vagy PE-Xb/Al/PE anyagból,
préselt csőkötésekkel,
csőidomok és szerelvények elhelyezése,
egy préselt kötéssel csatlakozó idomok,
DN 12-ig
HENCO PRESS falikorong rövid 16x1/2", réz, Rendelési kód: 2P-1604</t>
  </si>
  <si>
    <t xml:space="preserve">ÉNGY kód: 81-001-0847183
Kód: 81-001-001.3.2.1.2.3.2-0327481
Verzió: 2017-2
</t>
  </si>
  <si>
    <t>Épületgépészeti munkák
Épületgépészeti csővezeték szerelése
Ivóvíz-vezetékek
Ivóvíz vezeték,
Ötrétegű cső szerelése,
PE-Xc/Al/PE-Xc, PE-Xc/Al/PE-Xb, PE-Xb/Al/PE-Xb vagy PE-Xb/Al/PE anyagból,
préselt csőkötésekkel,
csőidomok és szerelvények elhelyezése,
három préselt kötéssel csatlakozó idomok,
DN 15
HENCO PRESS T-idom középen szűkített 20x16x20, szintetikus, Rendelési kód: 10PK-201620</t>
  </si>
  <si>
    <t>ÉNGY kód: 31-000-0034875
Kód: 31-000-014.2
Verzió: 2017-2</t>
  </si>
  <si>
    <t>Építőmesteri munkák
Helyszíni beton és vasbeton munkák
Bontási munkák
Beton aljzatok, járdák bontása 10 cm vastagság felett,
kavicsbetonból</t>
  </si>
  <si>
    <t>21-011-9.1.1</t>
  </si>
  <si>
    <t>Villanyszerelés földmunkája; visszatöltéssel, döngöléssel, I-IV. oszt. talajban, kábelárok földmunkája 0,70 m mélységig, 0,40 m szélességig</t>
  </si>
  <si>
    <t>33-063-3.2.1</t>
  </si>
  <si>
    <r>
      <t>Horonyvésés, téglafalban, 8 cm</t>
    </r>
    <r>
      <rPr>
        <vertAlign val="superscript"/>
        <sz val="10"/>
        <color indexed="8"/>
        <rFont val="Times New Roman CE"/>
        <charset val="238"/>
      </rPr>
      <t>2</t>
    </r>
    <r>
      <rPr>
        <sz val="10"/>
        <color indexed="8"/>
        <rFont val="Times New Roman CE"/>
        <charset val="238"/>
      </rPr>
      <t xml:space="preserve"> keresztmetszetig</t>
    </r>
  </si>
  <si>
    <t>33-063-21.4.1</t>
  </si>
  <si>
    <t>Fészekvésés, dobozok részére téglafalban, 55 - 78 mm átmérő között, 30 mm mélységig</t>
  </si>
  <si>
    <t>33-063-21.4.2</t>
  </si>
  <si>
    <t>Fészekvésés, dobozok részére téglafalban, 100 x 100 mm-es, 50 mm mélységig</t>
  </si>
  <si>
    <t>71-001-1.1.1.1.1-0110116</t>
  </si>
  <si>
    <t>71-001-1.1.1.1.3-0110136</t>
  </si>
  <si>
    <t>Merev, simafalú műanyag védőcső elhelyezése, elágazó dobozokkal, előre elkészített falhoronyba, vékonyfalú kivitelben, könnyű mechanikai igénybevételre, Névleges méret: 36-48 mm HYDRO-THERM beltéri Mü III. vékonyfalú, hajlítható merev műanyag szürke</t>
  </si>
  <si>
    <t>védőcső 36 mm, Kód: MU-III 36</t>
  </si>
  <si>
    <t>71-001-5.1.2.1.1-0110547</t>
  </si>
  <si>
    <t>Műanyag kábelvédő cső elhelyezése földárokba, cső kívül bordás vagy sima, belül sima fallal, hajlítható kivitel, tekercsben, DN 100 méretig, DN 40-ig PannonCom-Kábel gégecső 25 320N PVC, Csz: KO1425</t>
  </si>
  <si>
    <t>71-001-5.1.2.1.6-0541116</t>
  </si>
  <si>
    <t>Műanyag kábelvédő cső elhelyezése földárokba, cső kívül bordás vagy sima, belül sima fallal, hajlítható kivitel, tekercsben, DN 100 méretig, DN 100 ACO FRÄNKISCHE Kabuflex R kábelvédő cső nagysűrűségű polietilénből, 50 m-es tekercsben, behúzózsinórral,</t>
  </si>
  <si>
    <t>fekete, DN 110, Ø 110/94, Rend.szám: 562.10.110</t>
  </si>
  <si>
    <t>71-001-11.1.1-0123818</t>
  </si>
  <si>
    <t>Elágazó doboz illetve szerelvénydoboz elhelyezése, süllyesztve, fészekvésés nélkül, Névleges méret: Ø68 mm-ig, 2xØ68 mm-ig vagy négyzetes kivitelben, 30-60 mm mélységig, max. négyes sorolásig LEGRAND Batibox süllyesztődoboz univerzális Egyes doboz, 40mm</t>
  </si>
  <si>
    <t>mély (Kat.szám:080101)</t>
  </si>
  <si>
    <t>71-001-11.1.2-0121003</t>
  </si>
  <si>
    <t>Elágazó doboz illetve szerelvénydoboz elhelyezése, süllyesztve, fészekvésés nélkül, Névleges méret: 70, 80, 100, 150, 200 mm 87, 107, 159, 240, 238 mm (70 - 300 mm) HYDRO-THERM beltéri elágazó doboz, Müdk 100 mm, Kód: 100-K</t>
  </si>
  <si>
    <t>71-002-1.1-0210002</t>
  </si>
  <si>
    <r>
      <t>Szigetelt vezeték elhelyezése védőcsőbe húzva vagy vezetékcsatornába fektetve, rézvezetővel, leágazó kötésekkel, szigetelés ellenállás méréssel, a szerelvényekhez csatlakozó vezetékvégek bekötése nélkül, keresztmetszet: 0,5-2,5 mm</t>
    </r>
    <r>
      <rPr>
        <vertAlign val="superscript"/>
        <sz val="10"/>
        <color indexed="8"/>
        <rFont val="Times New Roman CE"/>
        <charset val="238"/>
      </rPr>
      <t>2</t>
    </r>
    <r>
      <rPr>
        <sz val="10"/>
        <color indexed="8"/>
        <rFont val="Times New Roman CE"/>
        <charset val="238"/>
      </rPr>
      <t xml:space="preserve"> PannonCom-Kábel H07V-U</t>
    </r>
  </si>
  <si>
    <r>
      <t>450/750V 1x1,5 mm</t>
    </r>
    <r>
      <rPr>
        <vertAlign val="superscript"/>
        <sz val="10"/>
        <color indexed="8"/>
        <rFont val="Times New Roman CE"/>
        <charset val="238"/>
      </rPr>
      <t>2</t>
    </r>
    <r>
      <rPr>
        <sz val="10"/>
        <color indexed="8"/>
        <rFont val="Times New Roman CE"/>
        <charset val="238"/>
      </rPr>
      <t>, tömör rézvezetővel (MCu)</t>
    </r>
  </si>
  <si>
    <t>71-002-1.1-0210003</t>
  </si>
  <si>
    <r>
      <t>450/750V 1x2,5 mm</t>
    </r>
    <r>
      <rPr>
        <vertAlign val="superscript"/>
        <sz val="10"/>
        <color indexed="8"/>
        <rFont val="Times New Roman CE"/>
        <charset val="238"/>
      </rPr>
      <t>2</t>
    </r>
    <r>
      <rPr>
        <sz val="10"/>
        <color indexed="8"/>
        <rFont val="Times New Roman CE"/>
        <charset val="238"/>
      </rPr>
      <t>, tömör rézvezetővel (MCu)</t>
    </r>
  </si>
  <si>
    <t>71-002-21.1-0221562</t>
  </si>
  <si>
    <r>
      <t>Kábelszerű vezeték elhelyezése előre elkészített tartószerkezetre, 1-12 erű rézvezetővel, elágazó dobozokkal és kötésekkel, szigetelési elenállás méréssel, a szerelvényekhez csatlakozó vezetékvégek bekötése nélkül, keresztmetszet: 0,5-2,5 mm</t>
    </r>
    <r>
      <rPr>
        <vertAlign val="superscript"/>
        <sz val="10"/>
        <color indexed="8"/>
        <rFont val="Times New Roman CE"/>
        <charset val="238"/>
      </rPr>
      <t>2</t>
    </r>
  </si>
  <si>
    <r>
      <t>PannonCom-Kábel NYM 300/500V 5x2,5 mm</t>
    </r>
    <r>
      <rPr>
        <vertAlign val="superscript"/>
        <sz val="10"/>
        <color indexed="8"/>
        <rFont val="Times New Roman CE"/>
        <charset val="238"/>
      </rPr>
      <t>2</t>
    </r>
    <r>
      <rPr>
        <sz val="10"/>
        <color indexed="8"/>
        <rFont val="Times New Roman CE"/>
        <charset val="238"/>
      </rPr>
      <t>, tömör rézvezetővel (MBCu)</t>
    </r>
  </si>
  <si>
    <t>71-002-42.1.1-0111901</t>
  </si>
  <si>
    <t>Adatátviteli kábel elhelyezése védőcsőbe húzva vagy vezetékcsatornába fektetve, strukturált adatátviteli kábel strukturált számítógépes adatátviteli hálózatokhoz, 100 Mbit/s átviteli sebesség (CAT 5 kategória) PannonCom-Kábel UTP cat. 5. falikábel</t>
  </si>
  <si>
    <t>71-002-52.1-0336571</t>
  </si>
  <si>
    <r>
      <t>Műanyag szigetelésű energiaátviteli és irányítás-technikai kábel fektetése kézi erővel, kábelárokba vagy kábelcsatornába, tömeghatár: 0,35 kg/m-ig PannonCom-Kábel NYY-J 0,6/1 kV 3x1,5 mm</t>
    </r>
    <r>
      <rPr>
        <vertAlign val="superscript"/>
        <sz val="10"/>
        <color indexed="8"/>
        <rFont val="Times New Roman CE"/>
        <charset val="238"/>
      </rPr>
      <t>2</t>
    </r>
  </si>
  <si>
    <t>71-002-52.3-0336649</t>
  </si>
  <si>
    <r>
      <t>Műanyag szigetelésű energiaátviteli és irányítás-technikai kábel fektetése kézi erővel, kábelárokba vagy kábelcsatornába, tömeghatár: 0,66-1,00 kg/m PannonCom-Kábel NYY-J 0,6/1 kV 5x10 mm</t>
    </r>
    <r>
      <rPr>
        <vertAlign val="superscript"/>
        <sz val="10"/>
        <color indexed="8"/>
        <rFont val="Times New Roman CE"/>
        <charset val="238"/>
      </rPr>
      <t>2</t>
    </r>
  </si>
  <si>
    <t>71-005-1.1.1.1-0230103</t>
  </si>
  <si>
    <t>Komplett világítási  és telekommunikációs szerelvények, Fali kapcsolók elhelyezése, süllyesztve, 10A egypólusú kapcsolók LEGRAND Cariva egypólusú kapcsoló kerettel, fehér (Kat.szám:773801)</t>
  </si>
  <si>
    <t>71-005-1.1.1.4-0545314</t>
  </si>
  <si>
    <t>Komplett világítási  és telekommunikációs szerelvények, Fali kapcsolók elhelyezése, süllyesztve, 10A kétáramkörös (csillár) kapcsolók LEGRAND Niloé csillárkapcsoló, körömmel, fehér (Kat.szám:764506)</t>
  </si>
  <si>
    <t>71-005-1.1.1.5-0230106</t>
  </si>
  <si>
    <t>Komplett világítási  és telekommunikációs szerelvények, Fali kapcsolók elhelyezése, süllyesztve, 10A alternatív (váltó) kapcsolók LEGRAND Cariva váltókapcsoló kerettel, fehér (Kat.szám:773806)</t>
  </si>
  <si>
    <t>71-005-1.1.2.2.1-0230104</t>
  </si>
  <si>
    <t>Komplett világítási  és telekommunikációs szerelvények, Fali kapcsolók elhelyezése, előre elkészített tartószerkezetre, falon kívüli, 10A kétpólusú kapcsoló IP 20 LEGRAND Cariva kétpólusú kapcsoló kerettel, fehér (Kat.szám:773802)</t>
  </si>
  <si>
    <t>71-005-1.11.1.1.1-0230109</t>
  </si>
  <si>
    <t>Komplett világítási  és telekommunikációs szerelvények, Csatlakozóaljzat elhelyezése, süllyesztve, 16A, földelt, egyes csatlakozóaljzat (2P+F) LEGRAND Cariva 2P+F csatlakozóaljzat kerettel, fehér (Kat.szám:773820)</t>
  </si>
  <si>
    <t>71-005-1.11.1.1.1-0231427</t>
  </si>
  <si>
    <t>Komplett világítási  és telekommunikációs szerelvények, Csatlakozóaljzat elhelyezése, süllyesztve, 16A, földelt, egyes csatlakozóaljzat (2P+F) LEGRAND Plexo 55 süllyesztett 2P+F aljzat csapófedéllel, csavaros, komplett, szürke (Kat.szám:069833)</t>
  </si>
  <si>
    <t>71-005-1.31.2-0533640</t>
  </si>
  <si>
    <t>Komplett világítási  és telekommunikációs szerelvények, Telefon és PC csatlakozóaljzat, USB töltő aljzat, hangszóró-csatlakozó elhelyezése (egyes/kettős), PC, USB, hangszóró LEGRAND Galea 1xRJ45 Cat5e UTP mechanizmus, LCS2 (Kat.szám:775761)</t>
  </si>
  <si>
    <t>71-005-1.43-0231419</t>
  </si>
  <si>
    <t>Komplett világítási  és telekommunikációs szerelvények, Falonkívüli mozgásérzékelős kapcsoló elhelyezése LEGRAND Plexo 55 falonkívüli mozgásérzékelős kapcsoló 2000W, komplett, szürke (Kat.szám:069740)</t>
  </si>
  <si>
    <t>71-008-9.3.1-0136002</t>
  </si>
  <si>
    <t>Kismegszakítók és kiegészítők elhelyezése kalapsínes szerelőlapra,"B", "C" és "D" jelleggörbével, 6 kA zárlati szilárdsággal, 1 pólusú LEGRAND DX Standard kismegszakító 1P 10A B 6000A/6kA, 1 modul (Kat.szám:003268)</t>
  </si>
  <si>
    <t>71-008-9.3.1-0136003</t>
  </si>
  <si>
    <t>Kismegszakítók és kiegészítők elhelyezése kalapsínes szerelőlapra,"B", "C" és "D" jelleggörbével, 6 kA zárlati szilárdsággal, 1 pólusú LEGRAND DX Standard kismegszakító 1P 16A B 6000A/6kA, 1 modul (Kat.szám:003270)</t>
  </si>
  <si>
    <t>71-008-9.3.1-0548502</t>
  </si>
  <si>
    <t>Kismegszakítók és kiegészítők elhelyezése kalapsínes szerelőlapra,"B", "C" és "D" jelleggörbével, 6 kA zárlati szilárdsággal, 1 pólusú LEGRAND RX3 kismegszakító 1P C13 6000A BIC (Kat.szám:419201)</t>
  </si>
  <si>
    <t>71-008-9.4.4-0138267</t>
  </si>
  <si>
    <t>Kismegszakítók és kiegészítők elhelyezése kalapsínes szerelőlapra,"B", "C" és "D" jelleggörbével, 10 kA, 16 kA, 25kA zárlati szilárdsággal, 4 pólusú és 3+N pólusú LEGRAND Lexic DX kismegszakító 4P 20A C 6000A/10kA (Kat.szám:006564)</t>
  </si>
  <si>
    <t>71-008-11.1.1.2-0123102</t>
  </si>
  <si>
    <t>Áram-védőkapcsolók elhelyezése, váltakozó- és pulzáló egyenáramú kioldásra, gyorskioldással (6...40 ms), 6 kA zárlati szilárdsággal, 4 pólusú LEGRAND Lexic ÁV-kapcsoló 4P 30mA 40A A (Kat.szám:009141)</t>
  </si>
  <si>
    <t>71-009-3.2.1</t>
  </si>
  <si>
    <t>Áramköri elosztók elhelyezése falba süllyesztett kivitelben, kalapsínes szerelőlappal, földsínnel, max. 160A-ig, IP 30 védettséggel (kismegszakítók, védőkapcsolók, távkapcsolók stb. számára), helyszínen összeszerelve, elosztók 72 egység</t>
  </si>
  <si>
    <t>71-009-13.2-0622166</t>
  </si>
  <si>
    <t>Fogyasztásmérő szekrény elhelyezése, (fogyasztásmérő beépítése nélkül) IP 54 védettséggel, műanyagból, 300 x 600 mm felett HENSEL Mi 72445-0 fogyasztásmérő szekrény, körvonalméret: 300 x 750 mm, univerzális mérőhely, 1db mérő számára, fogy.el., EAN:</t>
  </si>
  <si>
    <t>5999010930665</t>
  </si>
  <si>
    <t>71-010-2.7-0146068</t>
  </si>
  <si>
    <t>Felületre szerelt lámpatest elhelyezése előre elkészített tartószerkezetre, zárt, LED-es kivitelben Life Light Led, Leddiszkont, Ufó led lámpa AC90-265V, 15W, 1000 Lumen, 120°, 3000 Kelvin, meleg fehér, IP20, garancia 2 év, 40x270mm, kiváltható vele a</t>
  </si>
  <si>
    <t>hagyományos 100W halogén lámpa ! Csz.: LLUFOK15W30LFKORWW</t>
  </si>
  <si>
    <t>71-010-2.7-0146185</t>
  </si>
  <si>
    <t>Felületre szerelt lámpatest elhelyezése előre elkészített tartószerkezetre, zárt, LED-es kivitelben Life Light Led, Leddiszkont Led panel világítás, 60x60 CM, 45W, 3640 Lum., 4000-6000 K, közép meleg-hideg fehér, IP20. Garanacia 3 év! Csz:</t>
  </si>
  <si>
    <t>LLP60X60CM45W4000K/6000K</t>
  </si>
  <si>
    <t>71-010-2.7-0151274</t>
  </si>
  <si>
    <t>Felületre szerelt lámpatest elhelyezése előre elkészített tartószerkezetre, zárt, LED-es kivitelben SIMOTRADE STAR-236 IP65 PC LED 48W 5200lm 4000k por- páramentes lámpatest, (R: 60212248100)</t>
  </si>
  <si>
    <t>71-010-11.5-0143316</t>
  </si>
  <si>
    <t>Falon kívüli, vízmentes kültéri lámpák elhelyezése, min. IP 54, LED-es kivitelben V-TAC (HOLUX) VT-8007; 12W / 840lm LED-es burás lámpatest, semlegesfehér (4500K), kerek, fekete, IP66 Csz:4970</t>
  </si>
  <si>
    <t>71-010-11.5-0143317</t>
  </si>
  <si>
    <t>Falon kívüli, vízmentes kültéri lámpák elhelyezése, min. IP 54, LED-es kivitelben V-TAC (HOLUX) VT-8009; 12W / 840lm LED-es burás lámpatest, semlegesfehér (4500K), ovális, félig fedett, fekete, IP66 Csz:4972</t>
  </si>
  <si>
    <t>71-010-12.11.1.1.6-0548521</t>
  </si>
  <si>
    <t>(Akkumulátoros vészvilágítás)  Tartalék világítási lámpatestek elhelyezése, saját akkumulátoros, készenléti üzemű, falon kívüli kivitelben, LED-es LEGRAND URA készenlétű üzemű lámpatest, Kapcsoló üzemű, 70Lm, 1 óra LED (Kat.szám:661620)</t>
  </si>
  <si>
    <t>71-013-1.1.1-0310302</t>
  </si>
  <si>
    <r>
      <t>Villámhárító felfogóvezető szerelése, előre elkészített tartószerkezetre, sodronyból, kör- vagy laposacélból, meredek tetőn, tartóra szerelve, 60 mm</t>
    </r>
    <r>
      <rPr>
        <vertAlign val="superscript"/>
        <sz val="10"/>
        <color indexed="8"/>
        <rFont val="Times New Roman CE"/>
        <charset val="238"/>
      </rPr>
      <t>2</t>
    </r>
    <r>
      <rPr>
        <sz val="10"/>
        <color indexed="8"/>
        <rFont val="Times New Roman CE"/>
        <charset val="238"/>
      </rPr>
      <t>-ig OBO alumínium körvezető, fúrógéppel egyengethető, 8 mm, RD 8/Alu-T, R.sz.: 5021294</t>
    </r>
  </si>
  <si>
    <t>71-013-2.1.1-0310302</t>
  </si>
  <si>
    <r>
      <t>Villámhárító levezető szerelése, előre elkészített tartószerkezetre, sodronyból, kör- vagy laposacélból, épületszerkezeten kívül, tartóra szerelve, 60 mm</t>
    </r>
    <r>
      <rPr>
        <vertAlign val="superscript"/>
        <sz val="10"/>
        <color indexed="8"/>
        <rFont val="Times New Roman CE"/>
        <charset val="238"/>
      </rPr>
      <t>2</t>
    </r>
    <r>
      <rPr>
        <sz val="10"/>
        <color indexed="8"/>
        <rFont val="Times New Roman CE"/>
        <charset val="238"/>
      </rPr>
      <t>-ig OBO alumínium körvezető, fúrógéppel egyengethető, 8 mm, RD 8/Alu-T, R.sz.: 5021294</t>
    </r>
  </si>
  <si>
    <t>71-013-5.1-0310359</t>
  </si>
  <si>
    <t>Villám- és érintésvédelmi hálózat tartozékainak szerelése, felfogórúd szívócsúccsal OBO 1,5 m-es alumínium rúd, 16 mm, köracél csatlakozóval, 101/V-1500, R.sz.: 5401929 és 5304105</t>
  </si>
  <si>
    <t>71-013-5.3-0310367</t>
  </si>
  <si>
    <t>Villám- és érintésvédelmi hálózat tartozékainak szerelése, bádogszegély, esőcsatorna bekötése OBO ereszcsatorna bekötő bilincs, minden peremvastagsághoz, 8/10 mm köracélhoz, R.sz.: 5316014</t>
  </si>
  <si>
    <t>71-013-5.5.1-0310372</t>
  </si>
  <si>
    <t>Villám- és érintésvédelmi hálózat tartozékainak szerelése, földelő rúd vagy cső, 4 m hosszúságig OBO keresztföldelő, 3 m hosszú, 50x50 mm, köracél csatlakozóval, R.sz.: 5003040 és 5304105</t>
  </si>
  <si>
    <t>71-013-5.8-0310381</t>
  </si>
  <si>
    <t>Villám- és érintésvédelmi hálózat tartozékainak szerelése, mérési hely kialakítása (vizsgáló összekötő) OBO vizsgáló összekötő, 2 csavaros, 8/10-es köracélhoz, R.sz.: 5315506</t>
  </si>
  <si>
    <t>71-013-7.3-0310386</t>
  </si>
  <si>
    <r>
      <t>Érintésvédelmi hálózat tartozékainak szerelése, épületgépészeti csőhálózat földelő kötése OBO szalagbilincs, 3/8-1 1/2", csatlakoztatható vezetékkeresztmetszet 2x2,5-25 mm</t>
    </r>
    <r>
      <rPr>
        <vertAlign val="superscript"/>
        <sz val="10"/>
        <color indexed="8"/>
        <rFont val="Times New Roman CE"/>
        <charset val="238"/>
      </rPr>
      <t>2</t>
    </r>
    <r>
      <rPr>
        <sz val="10"/>
        <color indexed="8"/>
        <rFont val="Times New Roman CE"/>
        <charset val="238"/>
      </rPr>
      <t>, R.sz.: 5057515</t>
    </r>
  </si>
  <si>
    <t>71-013-7.4</t>
  </si>
  <si>
    <t>Érintésvédelmi hálózat tartozékainak szerelése, nagykiterjedésű fémtárgy földelő kötése</t>
  </si>
  <si>
    <t>71-013-9</t>
  </si>
  <si>
    <t>Villám és érintésvédelmi mérés és jegyzőkönyv készítése</t>
  </si>
  <si>
    <t>mp*</t>
  </si>
  <si>
    <t>71-013-10.4-0310412</t>
  </si>
  <si>
    <t>Villámvédelmi hálózat tartószerkezeteinek szerelése, levezető téglaszerkezetbe rögzített bilinccsel OBO vezetéktartó, 8/10 mm körvezetőhöz, M8 menetes száron rögzíthető, műanyag, R.sz.: 5207444</t>
  </si>
  <si>
    <t>71-013-10.6-0310426</t>
  </si>
  <si>
    <t>Villámvédelmi hálózat tartószerkezeteinek szerelése, cserép/pala alá akasztható bilinccsel OBO vezetéktartó cserépfedésű tetőhöz, 8/10 mm körvezetőhöz, 280 mm hosszú, R.sz.: 5215587</t>
  </si>
  <si>
    <t>71-013-10.7-0310429</t>
  </si>
  <si>
    <t>Villámvédelmi hálózat tartószerkezeteinek szerelése, kúpcserépre rögzíthető bilinccsel OBO vezetéktartó kúpcseréphez, 8/10 mm körvezetőhöz, R.sz.: 5202515</t>
  </si>
  <si>
    <t>71-013-11.4.3-0310223</t>
  </si>
  <si>
    <t>Villám- és érintésvédelmi hálózatok, túlfeszültség-levezető elhelyezése, kalapsínre szerelhető kivitelben, feszültségmentes kapcsolótérben, hálózatok védelmére, 3 fázisú, 4 vezetős (C fokozat) OBO varisztoros túlfeszültség-levezető, 5 év garanciával, V</t>
  </si>
  <si>
    <t>20-C/3-, R.sz.: 5094624</t>
  </si>
  <si>
    <t>Merev, simafalú műanyag védőcső elhelyezése, elágazó dobozokkal, előre elkészített falhoronyba, vékonyfalú kivitelben, könnyű mechanikai igénybevételre, Névleges méret: 11-16 mm HYDRO-THERM beltéri Mü III. vékonyfalú, hajlítható merev műanyag szürke védőcső 16 mm, Kód: MU-III 16</t>
  </si>
  <si>
    <t>Közúti és vasúti jelzések
Közúti jelző- és útbaigazító táblák fémanyagúoszlopainak elhelyezése betonalappal,földmunkával, I-IV. osztályú talajban,
89 mm átmérőjű alumínium oszlop, 1,5-5,5 m hosszú,előregyártott betonalappal
Horganyzott tartóoszlop 89x2000</t>
  </si>
  <si>
    <t>Homlokzat szigetelés</t>
  </si>
  <si>
    <t>ÉNGY kód: 15-012-0012602 
Kód: 15-012-021.1-0023003
Verzió: 2017-2</t>
  </si>
  <si>
    <t xml:space="preserve">Könnyű állványszerkezetek
Homlokzati keretállványok, fém keretvázból, szintenkénti pallóterítéssel,korláttal, lábdeszkával, 0,75-1,20 m padlószélességgel, munkapadlótávolság 2,50 m, 2,00 kN/m2 terhelhetőséggel, állványépítés MSZ ésalkalmazástechnikai kézikönyv szerint,
6,00 m munkapadló magasságig
KRAUSE Stabilo homlokzati keretállvány 0,75 m padlószélességgel, 6,00 m munkapadló magasságig
</t>
  </si>
  <si>
    <t>ÉNGY kód: 15-012-0012684 
Kód: 15-012-023.1-0023683
Verzió: 2017-2</t>
  </si>
  <si>
    <t xml:space="preserve">Könnyű állványszerkezetek
Védőtető készítése,
homlokzati keretállványra
KRAUSE védőtető készítése homlokzati keretállványra
</t>
  </si>
  <si>
    <t>ÉNGY kód: 15-012-0012776 
Kód: 15-012-025.1
Verzió: 2017-2</t>
  </si>
  <si>
    <t xml:space="preserve">Könnyű állványszerkezetek
Védőfüggöny szerelése állványszerkezetre,
műanyag hálóból
</t>
  </si>
  <si>
    <t>ÉNGY kód: 36-002-0112194 
Kód: 36-002-004-0415917
Verzió: 2017-2</t>
  </si>
  <si>
    <t xml:space="preserve">Előkészítő munkák, alapozók, előfröcskölők, gúzrétegek, külső-belső vakolatokhoz
Vékonyvakolat alapozók felhordása, kézi erővel
Baumit Univerzális alapozó Cikkszám: 960125, vakolt felületre
</t>
  </si>
  <si>
    <t>ÉNGY kód: 36-005-0120246 
Kód: 36-005-021.2.4.2-0415260
Verzió: 2017-2</t>
  </si>
  <si>
    <t xml:space="preserve">Homlokzatvakolatok, előkevert gyári habarcsból
Vékonyvakolatok, színvakolatok felhordása alapozott, előkészített felületre,
vödrös kiszerelésű anyagból,
szilikát vékonyvakolat készítése, egy rétegben,
1,5-2,5 mm-es szemcsemérettel
Baumit SilikatTop (Baumit Szilikát) vakolat, kapart 1,5 mm, fehér, Cikkszám: 255331
</t>
  </si>
  <si>
    <t>ÉNGY kód: 36-007-0123293 
Kód: 36-007-009.2-0415421
Verzió: 2017-2</t>
  </si>
  <si>
    <t xml:space="preserve">Lábazati vakolatok
Lábazati vakolatok;
díszítő és lábazati műgyantás kötőanyagú vakolatréteg felhordása,kézi erővel, vödrös kiszerelésű anyagból
Baumit MosaikTop (Baumit Mozaik) vakolat 2 mm-es szemcseméret, 24 féle szín, Cikkszám: 255201
</t>
  </si>
  <si>
    <t>ÉNGY kód: 36-051-2395924 
Kód: 36-051-006.2.1-0149065
Verzió: 2017-2</t>
  </si>
  <si>
    <t xml:space="preserve">Vakolóprofil rendszerek
Kültéri vakolóprofilok elhelyezése,
utólagos (táblás) hőszigetelő rendszerhez (EPS),
polisztirol,PVC,alumínium,rozsdam.acél,horg.acél,üvegszövet, 30 - 160 mm hőszigeteléshez,pozitív sarkokra
MASTERPLAST Thermomaster PVC élvédő 10+15 cm üvegszövet hálóval, Cikkszám: 0107-10150000
</t>
  </si>
  <si>
    <t>ÉNGY kód: 36-051-1674792 
Kód: 36-051-006.2.3-0192509
Verzió: 2017-2</t>
  </si>
  <si>
    <r>
      <t xml:space="preserve">Vakolóprofil rendszerek
Kültéri vakolóprofilok elhelyezése,
utólagos (táblás) hőszigetelő rendszerhez (EPS),
rozsdamentes acélból, alumíniumból,30 - 160 mm hőszigeteléshez,lábazati indító profilok egyenes falakhoz
THERMOMASTER UL, kültéri lábazati indító profil egyenes falhoz </t>
    </r>
    <r>
      <rPr>
        <b/>
        <sz val="11"/>
        <color rgb="FFFF0000"/>
        <rFont val="Calibri"/>
        <family val="2"/>
        <charset val="238"/>
        <scheme val="minor"/>
      </rPr>
      <t>150</t>
    </r>
    <r>
      <rPr>
        <sz val="11"/>
        <color theme="1"/>
        <rFont val="Calibri"/>
        <family val="2"/>
        <charset val="238"/>
        <scheme val="minor"/>
      </rPr>
      <t xml:space="preserve"> mm utólagos hőszigeteléshez, alumínium, Cikkszám: 0110-0L120000
</t>
    </r>
  </si>
  <si>
    <t>ÉNGY kód: 36-090-0130013 
Kód: 36-090-001.2.1-0550080
Verzió: 2017-2</t>
  </si>
  <si>
    <t xml:space="preserve">Javítási és pótlási munkák
Vakolatjavítás
homlokzaton, a meglazult, sérült vakolat előzetesleverésével, durva, sima kivitelben,
hiánypótlás 5% alatt
Hvh5-mc, kültéri, vakoló cementes mészhabarcs mészpéppel
</t>
  </si>
  <si>
    <t xml:space="preserve">ÉNGY kód: 43-000-0330790 
Kód: 43-000-007
Verzió: 2017-2
</t>
  </si>
  <si>
    <t>ÉNGY kód: 43-003-0345883 
Kód: 43-003-008.2.1-0993246
Verzió: 2017-2</t>
  </si>
  <si>
    <t xml:space="preserve">Szegélyek és hajlatok
Ablak- vagy szemöldökpárkány
színes műanyagbevonatú horganyzott acéllemezből,
50 cm kiterített szélességig
LINDAB Seamline FOP szegély tűzihorganyzott acél + Classic bevonat, standard színben, 0,5 mm vtg., kiterített szélesség: 201-250 mm
</t>
  </si>
  <si>
    <t>ÉNGY kód: 48-010-2635254 
Kód: 48-010-001.1.2.2-0414620
Verzió: 2017-2</t>
  </si>
  <si>
    <t xml:space="preserve">Homlokzati hőszigetelőrendszerek
Homlokzati hőszigetelés, üvegszövetháló-erősítéssel,(mechanikai rögzítés, felületi zárás valamint kiegészítő profilok külön tételben szerepelnek),
egyenes él-képzésű, normál homlokzati EPS hőszigetelő lapokkal,
ragasztóporból képzett ragasztóba,
tagolt sík, függőleges falon
LB-Knauf polisztirol hőszigetelő lemez 15 cm, Csz: K00831650
</t>
  </si>
  <si>
    <t>ÉNGY kód: 48-010-3963561 
Kód: 48-010-001.3.1.2-0420308
Verzió: 2017-2</t>
  </si>
  <si>
    <r>
      <t>Homlokzati hőszigetelőrendszerek
Homlokzati hőszigetelés, üvegszövetháló-erősítéssel,(mechanikai rögzítés, felületi zárás valamint kiegészítő profilok külön tételben szerepelnek),
egyenes él-képzésű, érdesített XPS hőszigetelő lapokkal,
ragasztóporból képzett ragasztóba,
tagolt sík, függőleges falon
Thermo-Dam Zentyss XPS zártcellás extrudált lábazati polisztirol 300 kPa, egyenes élképzés, nápolyis felület, 1250x600x</t>
    </r>
    <r>
      <rPr>
        <b/>
        <sz val="11"/>
        <color rgb="FFFF0000"/>
        <rFont val="Calibri"/>
        <family val="2"/>
        <charset val="238"/>
        <scheme val="minor"/>
      </rPr>
      <t>150</t>
    </r>
    <r>
      <rPr>
        <sz val="11"/>
        <color theme="1"/>
        <rFont val="Calibri"/>
        <family val="2"/>
        <charset val="238"/>
        <scheme val="minor"/>
      </rPr>
      <t xml:space="preserve"> mm, Cikkszám: ZXPS120EN
</t>
    </r>
  </si>
  <si>
    <t>ÉNGY kód: 48-010-3963520 
Kód: 48-010-001.3.1.2-0420304
Verzió: 2017-2</t>
  </si>
  <si>
    <r>
      <t>Homlokzati hőszigetelőrendszerek
Homlokzati hőszigetelés, üvegszövetháló-erősítéssel,(mechanikai rögzítés, felületi zárás valamint kiegészítő profilok külön tételben szerepelnek),
egyenes él-képzésű, érdesített XPS hőszigetelő lapokkal,
ragasztóporból képzett ragasztóba,
tagolt sík, függőleges falon
Thermo-Dam Zentyss XPS zártcellás extrudált lábazati polisztirol 300 kPa, egyenes élképzés, nápolyis felület, 1250x600x50 mm, Cikkszám: ZXPS50EN -</t>
    </r>
    <r>
      <rPr>
        <b/>
        <sz val="11"/>
        <color rgb="FFFF0000"/>
        <rFont val="Calibri"/>
        <family val="2"/>
        <charset val="238"/>
        <scheme val="minor"/>
      </rPr>
      <t xml:space="preserve"> KÁVA
</t>
    </r>
  </si>
  <si>
    <t>ÉNGY kód: 48-021-3301493 
Kód: 48-021-001.51.2.3.1
Verzió: 2017-2</t>
  </si>
  <si>
    <t xml:space="preserve">Szigetelések rögzítése
Szigetelések rögzítése;
Hőszigetelő táblák pontszerű mechanikai rögzítése,
homlokzaton,
vázkerámia vagy pórusbeton aljzatszerkezethez,
fém beütődübelekkel
</t>
  </si>
  <si>
    <t>ÉNGY kód: 48-021-4099911 
Kód: 48-021-001.63.2.1-0391231
Verzió: 2017-2</t>
  </si>
  <si>
    <t xml:space="preserve">Szigetelések rögzítése
Szigetelések rögzítése;
Hőszigetelő és hangelnyelő táblák ragasztásos rögzítése,
homlokzaton,
cementbázisú ragasztóanyaggal
Baumit StarContact ragasztótapasz, Cikkszám: 156101
</t>
  </si>
  <si>
    <t>Utólagos falszigetelés 50cm acéllemezzel</t>
  </si>
  <si>
    <t>49.</t>
  </si>
  <si>
    <t>Árnyékolástechnika</t>
  </si>
  <si>
    <t>Kitekerhető napellenző telepítése játszóterasz fölé, előirányzottan 4,30x3,00m szélességben, manuális mozgatással</t>
  </si>
  <si>
    <t>Anyag</t>
  </si>
  <si>
    <t>Díj</t>
  </si>
  <si>
    <t>Összesen:</t>
  </si>
  <si>
    <t>Anyag + Díj össz:</t>
  </si>
  <si>
    <t>ÁFA 27 %</t>
  </si>
  <si>
    <t>Mindösszesen:</t>
  </si>
  <si>
    <t>8983 Nagylengyel, Bányász utca 21. Hrsz 311</t>
  </si>
  <si>
    <t>Óvoda átalakítás, bővítés és mini bölcsőde kialakítás</t>
  </si>
  <si>
    <t>Homlokzatszigetelés összesen:</t>
  </si>
  <si>
    <t>Játszóelemek összesen:</t>
  </si>
  <si>
    <t>Játszóudvar összesen:</t>
  </si>
  <si>
    <t>Óvoda belső összesen:</t>
  </si>
  <si>
    <t>Óvoda bővítés összesen:</t>
  </si>
  <si>
    <t>Óvoda tetőtér összesen:</t>
  </si>
  <si>
    <t>Parkoló összesen:</t>
  </si>
  <si>
    <t>Akadálymentesítés összesen:</t>
  </si>
  <si>
    <t>Villamos munkák 3 összesen:</t>
  </si>
  <si>
    <t>Villamos 2 összesen:</t>
  </si>
  <si>
    <t>Villamos 1 összesen:</t>
  </si>
  <si>
    <t>Víz és csatorna munkák összesen:</t>
  </si>
  <si>
    <t>Fűtés összesen:</t>
  </si>
  <si>
    <t>Homlokzati szigetelés</t>
  </si>
  <si>
    <t>Játszóudvar</t>
  </si>
  <si>
    <t>Óvoda belső</t>
  </si>
  <si>
    <t>Óvoda bővítés</t>
  </si>
  <si>
    <t>Óvoda tetőtér</t>
  </si>
  <si>
    <t>Parkoló</t>
  </si>
  <si>
    <t>Akadálymentesítés</t>
  </si>
  <si>
    <t>Fűtés</t>
  </si>
  <si>
    <t>Vízellátás és csatornázás</t>
  </si>
  <si>
    <t>Villamos 1</t>
  </si>
  <si>
    <t>Villamos 2</t>
  </si>
  <si>
    <t>Villamos 3</t>
  </si>
  <si>
    <t>TERVEZŐI KÖLTSÉGVETÉS</t>
  </si>
  <si>
    <t>Zalaegerszeg, 2017. szeptember 18.</t>
  </si>
  <si>
    <t>Pásti Gábor</t>
  </si>
  <si>
    <t>építész</t>
  </si>
  <si>
    <t>Rugós mérleghinta telepítése telepítési és bevizsgálási munkákkal együtt</t>
  </si>
  <si>
    <t>elmarad</t>
  </si>
  <si>
    <r>
      <t xml:space="preserve">3x12mm vtg Sopro FliesenDammplatte (FDP558) poliészter rostlap feszültségmentesítő lemez elhelyezése, flexibilis vékony ágyazóhabarccsal, Sopro Haftprimer S (HPS763) tapadóhíddal </t>
    </r>
    <r>
      <rPr>
        <b/>
        <i/>
        <sz val="11"/>
        <color rgb="FFFF0000"/>
        <rFont val="Calibri"/>
        <family val="2"/>
        <charset val="238"/>
        <scheme val="minor"/>
      </rPr>
      <t>helyett standard szerkezet OSB-lapból</t>
    </r>
  </si>
  <si>
    <t>ÉNGY kód: 75-061-3524610
Kód: 75-061-001.1.1.1.2
Verzió: 2017-2</t>
  </si>
  <si>
    <t>Elektromos munkák
Megújuló energiahasznosító berendezések
Hálózatra kapcsolt napelemes (fotovoltaikus) rendszerek
Komplett napelemes (fotovoltaikus) rendszerek telepítése, villamos hálózatra kapcsolása,
mono vagy polikristályos napelemes rendszer,
cseréptetőre telepítve kompletten,
egyfázisú napelemes rendszer,
4,0-5,0 kW teljesítmény között</t>
  </si>
  <si>
    <t>ÉNGY kód: 75-061-3977986
Kód: 75-061-011.11.1.1-0121825
Verzió: 2017-2</t>
  </si>
  <si>
    <t>Elektromos munkák
Megújuló energiahasznosító berendezések
Hálózatra kapcsolt napelemes (fotovoltaikus) rendszerek
Napelemes (fotovoltaikus) rendszerelemek telepítése,
inverter elhelyezése, rendszerbe kötése,
hálózatra szinkronizált inverter,
egyfázisú
Growatt 5000MTLs hálózatra visszatápláló napemes inverter</t>
  </si>
  <si>
    <t xml:space="preserve">ÉNGY kód: 75-001-1990734 
Kód: 75-001-002.1.1.4.1.1.1-0012145
Verzió: 2017-2
</t>
  </si>
  <si>
    <t>Elektromos munkák
Megújuló energiahasznosító berendezések
Napenergia hasznosítása HMV (komplett rendszerek)
Kombinálható komplett rendszerek telepítése, használati melegvíz előállítására, intézmények esetében,
síkkollektor(ok) (szelektív bevonatú kollektor) elhelyezése,csővezeték nélkül (Szolár csővezetékek a 81-008 tételcsoportban),
új használati melegvíz tárolóra csatlakoztatva, nyomáspróbával,
5 db kollektort tartalmazó komplett rendszer,
tetőre szerelhető kivitelben, tetőhéjalás fölé,
cseréptetőre,
sík vagy hódfarkú tetőcserépre, álló elhelyezésben
Viessmann napkollektoros rendszer 5 db Viessmann Vitosol 200-F álló síkkollektorral, rögzítő készlettel hódfarkú cserép fedéshez, 2 db 300 liter űrtartalmú Vitocell 100 két fűtő-csőkígyós melegvíz-tárolóval, 50 literes tágulási tartállyal, 25 liter hőhordozó közeggel, PS10 Solar-Divicon szivattyúállomással, biztonsági szeleppel, rotaméterrel, elzárókkal, mikrobuborék-leválasztóval, Vitosolic 100 szabályozóval, KM-BUS rendszerrel.</t>
  </si>
  <si>
    <t>ÉNGY kód: 82-004-3980345
Kód: 82-004-003.2.2-0353168
Verzió: 2017-2</t>
  </si>
  <si>
    <t>Épületgépészeti munkák
Épületgépészeti szerelvények és berendezések szerelése
Melegvíztermelő berendezések, nyomólégüstök és egyéb tartályok
Közvetett fűtésű, álló vagy fekvő, fixen beépített fűtő csőkígyóval vagy nélkül, tároló berendezés elhelyezése és bekötése,
két fűtőkígyós kivitelben (szolár),
201-500 l között
HAJDU STA 500C2 álló kivitelű, 500 literes, két csőkígyós indirekt fűtésű tároló, tűzzománcozott acél tartállyal, aktív anódos védelemmel, alsó - felső elektromos fűtőegység utólag beépíthető, a tartály maximális üzemi nyomása: 1 MPa, csőkígyó felület: 2 + 1m2, Csz.: 2143031421</t>
  </si>
  <si>
    <t>Napelem</t>
  </si>
  <si>
    <t>Napkollektor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</si>
</sst>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 &quot;Ft&quot;"/>
  </numFmts>
  <fonts count="14"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1"/>
      <color rgb="FFFF0000"/>
      <name val="Calibri"/>
      <family val="2"/>
      <charset val="238"/>
      <scheme val="minor"/>
    </font>
    <font>
      <sz val="11"/>
      <name val="Calibri"/>
      <family val="2"/>
      <scheme val="minor"/>
    </font>
    <font>
      <sz val="11"/>
      <color theme="1"/>
      <name val="Calibri"/>
      <family val="2"/>
      <scheme val="minor"/>
    </font>
    <font>
      <b/>
      <sz val="11"/>
      <name val="Calibri"/>
      <family val="2"/>
      <charset val="238"/>
      <scheme val="minor"/>
    </font>
    <font>
      <b/>
      <sz val="10"/>
      <color theme="1"/>
      <name val="Times New Roman CE"/>
      <charset val="238"/>
    </font>
    <font>
      <sz val="10"/>
      <color theme="1"/>
      <name val="Times New Roman CE"/>
      <charset val="238"/>
    </font>
    <font>
      <sz val="10"/>
      <color indexed="8"/>
      <name val="Times New Roman CE"/>
      <charset val="238"/>
    </font>
    <font>
      <vertAlign val="superscript"/>
      <sz val="10"/>
      <color indexed="8"/>
      <name val="Times New Roman CE"/>
      <charset val="238"/>
    </font>
    <font>
      <b/>
      <u/>
      <sz val="11"/>
      <color indexed="8"/>
      <name val="Calibri"/>
      <family val="2"/>
      <charset val="238"/>
    </font>
    <font>
      <b/>
      <sz val="11"/>
      <color indexed="8"/>
      <name val="Calibri"/>
      <family val="2"/>
      <charset val="238"/>
    </font>
    <font>
      <b/>
      <i/>
      <sz val="11"/>
      <color rgb="FFFF0000"/>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cellStyleXfs>
  <cellXfs count="136">
    <xf numFmtId="0" fontId="0" fillId="0" borderId="0" xfId="0"/>
    <xf numFmtId="0" fontId="2" fillId="0" borderId="0" xfId="0" applyFont="1" applyAlignment="1">
      <alignment vertical="top"/>
    </xf>
    <xf numFmtId="0" fontId="0" fillId="0" borderId="0" xfId="0" applyAlignment="1">
      <alignment vertical="top"/>
    </xf>
    <xf numFmtId="2" fontId="2" fillId="0" borderId="0" xfId="0" applyNumberFormat="1" applyFont="1" applyAlignment="1">
      <alignment vertical="top"/>
    </xf>
    <xf numFmtId="3" fontId="0" fillId="0" borderId="0" xfId="0" applyNumberFormat="1" applyAlignment="1">
      <alignment vertical="top"/>
    </xf>
    <xf numFmtId="0" fontId="2" fillId="0" borderId="1" xfId="0" applyFont="1" applyBorder="1" applyAlignment="1">
      <alignment vertical="top"/>
    </xf>
    <xf numFmtId="3" fontId="2" fillId="0" borderId="1" xfId="0" applyNumberFormat="1" applyFont="1" applyBorder="1" applyAlignment="1">
      <alignment vertical="top"/>
    </xf>
    <xf numFmtId="0" fontId="2" fillId="2" borderId="1" xfId="0" applyFont="1" applyFill="1" applyBorder="1" applyAlignment="1">
      <alignment vertical="top"/>
    </xf>
    <xf numFmtId="2" fontId="2" fillId="2" borderId="1" xfId="0" applyNumberFormat="1" applyFont="1" applyFill="1" applyBorder="1" applyAlignment="1">
      <alignment vertical="top"/>
    </xf>
    <xf numFmtId="3" fontId="2" fillId="2" borderId="1" xfId="0" applyNumberFormat="1"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2" fontId="2" fillId="0" borderId="1" xfId="0" applyNumberFormat="1" applyFont="1" applyFill="1" applyBorder="1" applyAlignment="1">
      <alignment vertical="top"/>
    </xf>
    <xf numFmtId="3" fontId="0" fillId="0" borderId="1" xfId="0" applyNumberFormat="1" applyFill="1" applyBorder="1" applyAlignment="1">
      <alignment vertical="top"/>
    </xf>
    <xf numFmtId="3" fontId="0" fillId="0" borderId="1" xfId="0" applyNumberFormat="1" applyBorder="1" applyAlignment="1">
      <alignment vertical="top"/>
    </xf>
    <xf numFmtId="0" fontId="2" fillId="0" borderId="1" xfId="0" applyFont="1" applyBorder="1" applyAlignment="1">
      <alignment vertical="top" wrapText="1"/>
    </xf>
    <xf numFmtId="2" fontId="2" fillId="0" borderId="1" xfId="0" applyNumberFormat="1" applyFont="1" applyBorder="1" applyAlignment="1">
      <alignment vertical="top"/>
    </xf>
    <xf numFmtId="0" fontId="0" fillId="0" borderId="1" xfId="0" applyFill="1" applyBorder="1" applyAlignment="1">
      <alignment vertical="top"/>
    </xf>
    <xf numFmtId="0" fontId="0" fillId="0" borderId="1" xfId="0" applyFill="1" applyBorder="1" applyAlignment="1">
      <alignment vertical="top" wrapText="1"/>
    </xf>
    <xf numFmtId="164" fontId="2" fillId="0" borderId="1" xfId="0" applyNumberFormat="1" applyFont="1" applyFill="1" applyBorder="1" applyAlignment="1">
      <alignment vertical="top"/>
    </xf>
    <xf numFmtId="0" fontId="2" fillId="0" borderId="0" xfId="0" applyFont="1" applyFill="1" applyAlignment="1">
      <alignment vertical="top"/>
    </xf>
    <xf numFmtId="0" fontId="2" fillId="0" borderId="1" xfId="0" applyFont="1" applyFill="1" applyBorder="1" applyAlignment="1">
      <alignment vertical="top"/>
    </xf>
    <xf numFmtId="3" fontId="2" fillId="0" borderId="1" xfId="0" applyNumberFormat="1" applyFont="1" applyFill="1" applyBorder="1" applyAlignment="1">
      <alignment vertical="top"/>
    </xf>
    <xf numFmtId="0" fontId="0" fillId="0" borderId="0" xfId="0" applyAlignment="1">
      <alignment vertical="top" wrapText="1"/>
    </xf>
    <xf numFmtId="2" fontId="2" fillId="3" borderId="1" xfId="0" applyNumberFormat="1" applyFont="1" applyFill="1" applyBorder="1" applyAlignment="1">
      <alignment vertical="top"/>
    </xf>
    <xf numFmtId="0" fontId="0" fillId="0" borderId="0" xfId="0" applyFill="1" applyAlignment="1">
      <alignment vertical="top"/>
    </xf>
    <xf numFmtId="0" fontId="4" fillId="0" borderId="1" xfId="0" applyFont="1" applyBorder="1" applyAlignment="1">
      <alignment vertical="top" wrapText="1"/>
    </xf>
    <xf numFmtId="0" fontId="5" fillId="0" borderId="0" xfId="1"/>
    <xf numFmtId="0" fontId="5" fillId="0" borderId="0" xfId="1" applyAlignment="1">
      <alignment vertical="top"/>
    </xf>
    <xf numFmtId="0" fontId="2" fillId="0" borderId="0" xfId="1" applyFont="1" applyAlignment="1">
      <alignment vertical="top"/>
    </xf>
    <xf numFmtId="0" fontId="5" fillId="0" borderId="1" xfId="1" applyBorder="1" applyAlignment="1">
      <alignment vertical="top"/>
    </xf>
    <xf numFmtId="0" fontId="2" fillId="2" borderId="1" xfId="1" applyFont="1" applyFill="1" applyBorder="1" applyAlignment="1">
      <alignment vertical="top"/>
    </xf>
    <xf numFmtId="3" fontId="2" fillId="2" borderId="1" xfId="1" applyNumberFormat="1" applyFont="1" applyFill="1" applyBorder="1" applyAlignment="1">
      <alignment vertical="top"/>
    </xf>
    <xf numFmtId="0" fontId="5" fillId="0" borderId="1" xfId="1" applyBorder="1" applyAlignment="1">
      <alignment vertical="top" wrapText="1"/>
    </xf>
    <xf numFmtId="0" fontId="2" fillId="0" borderId="1" xfId="1" applyFont="1" applyBorder="1" applyAlignment="1">
      <alignment vertical="top"/>
    </xf>
    <xf numFmtId="0" fontId="2" fillId="0" borderId="1" xfId="1" applyFont="1" applyBorder="1" applyAlignment="1">
      <alignment vertical="top" wrapText="1"/>
    </xf>
    <xf numFmtId="3" fontId="2" fillId="0" borderId="1" xfId="1" applyNumberFormat="1" applyFont="1" applyBorder="1" applyAlignment="1">
      <alignment vertical="top"/>
    </xf>
    <xf numFmtId="0" fontId="2" fillId="0" borderId="0" xfId="1" applyFont="1" applyFill="1" applyAlignment="1">
      <alignment vertical="top"/>
    </xf>
    <xf numFmtId="0" fontId="5" fillId="0" borderId="1" xfId="1" applyFill="1" applyBorder="1" applyAlignment="1">
      <alignment vertical="top"/>
    </xf>
    <xf numFmtId="2" fontId="2" fillId="0" borderId="1" xfId="1" applyNumberFormat="1" applyFont="1" applyFill="1" applyBorder="1" applyAlignment="1">
      <alignment vertical="top"/>
    </xf>
    <xf numFmtId="0" fontId="5" fillId="0" borderId="1" xfId="1" applyFill="1" applyBorder="1" applyAlignment="1">
      <alignment vertical="top" wrapText="1"/>
    </xf>
    <xf numFmtId="2" fontId="6" fillId="0" borderId="1" xfId="1" applyNumberFormat="1" applyFont="1" applyFill="1" applyBorder="1" applyAlignment="1">
      <alignment vertical="top"/>
    </xf>
    <xf numFmtId="0" fontId="7" fillId="0" borderId="2" xfId="0" applyFont="1" applyBorder="1" applyAlignment="1">
      <alignment horizontal="left" vertical="top" wrapText="1"/>
    </xf>
    <xf numFmtId="0" fontId="7" fillId="0" borderId="2" xfId="0" applyFont="1" applyBorder="1" applyAlignment="1">
      <alignment vertical="top" wrapText="1"/>
    </xf>
    <xf numFmtId="0" fontId="7" fillId="0" borderId="2" xfId="0" applyFont="1" applyBorder="1" applyAlignment="1">
      <alignment horizontal="right" vertical="top" wrapText="1"/>
    </xf>
    <xf numFmtId="0" fontId="7"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horizontal="right" vertical="top" wrapText="1"/>
    </xf>
    <xf numFmtId="49" fontId="8" fillId="0" borderId="0" xfId="0" applyNumberFormat="1" applyFont="1" applyAlignment="1">
      <alignment vertical="top" wrapText="1"/>
    </xf>
    <xf numFmtId="0" fontId="7" fillId="0" borderId="0" xfId="0" applyFont="1" applyBorder="1" applyAlignment="1">
      <alignment vertical="top" wrapText="1"/>
    </xf>
    <xf numFmtId="0" fontId="7" fillId="0" borderId="2" xfId="0" applyFont="1" applyBorder="1" applyAlignment="1">
      <alignment horizontal="center" vertical="top" wrapText="1"/>
    </xf>
    <xf numFmtId="0" fontId="7"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Border="1" applyAlignment="1">
      <alignment horizontal="right" vertical="top" wrapText="1"/>
    </xf>
    <xf numFmtId="0" fontId="8" fillId="0" borderId="0" xfId="0" applyFont="1" applyBorder="1" applyAlignment="1">
      <alignment horizontal="left" vertical="top" wrapText="1"/>
    </xf>
    <xf numFmtId="0" fontId="7" fillId="0" borderId="0" xfId="0" applyFont="1" applyBorder="1" applyAlignment="1">
      <alignment horizontal="right" vertical="top" wrapText="1"/>
    </xf>
    <xf numFmtId="0" fontId="7" fillId="0" borderId="0" xfId="0" applyFont="1" applyBorder="1" applyAlignment="1">
      <alignment horizontal="center" vertical="top" wrapText="1"/>
    </xf>
    <xf numFmtId="0" fontId="8" fillId="0" borderId="0" xfId="0" applyFont="1" applyAlignment="1">
      <alignment vertical="top" wrapText="1"/>
    </xf>
    <xf numFmtId="49" fontId="8" fillId="0" borderId="0" xfId="0" applyNumberFormat="1" applyFont="1" applyAlignment="1">
      <alignment vertical="top" wrapText="1"/>
    </xf>
    <xf numFmtId="0" fontId="7" fillId="0" borderId="2" xfId="0" applyFont="1" applyBorder="1" applyAlignment="1">
      <alignment vertical="top" wrapText="1"/>
    </xf>
    <xf numFmtId="0" fontId="7" fillId="0" borderId="2" xfId="0" applyFont="1" applyBorder="1" applyAlignment="1">
      <alignment horizontal="right" vertical="top" wrapText="1"/>
    </xf>
    <xf numFmtId="0" fontId="8" fillId="0" borderId="0" xfId="0" applyFont="1" applyAlignment="1">
      <alignment horizontal="right" vertical="top" wrapText="1"/>
    </xf>
    <xf numFmtId="0" fontId="7" fillId="0" borderId="2"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vertical="top" wrapText="1"/>
    </xf>
    <xf numFmtId="49" fontId="8" fillId="0" borderId="0" xfId="0" applyNumberFormat="1" applyFont="1" applyAlignment="1">
      <alignment vertical="top" wrapText="1"/>
    </xf>
    <xf numFmtId="0" fontId="7" fillId="0" borderId="2" xfId="0" applyFont="1" applyBorder="1" applyAlignment="1">
      <alignment vertical="top" wrapText="1"/>
    </xf>
    <xf numFmtId="0" fontId="7" fillId="0" borderId="2" xfId="0" applyFont="1" applyBorder="1" applyAlignment="1">
      <alignment horizontal="right" vertical="top" wrapText="1"/>
    </xf>
    <xf numFmtId="0" fontId="8" fillId="0" borderId="0" xfId="0" applyFont="1" applyAlignment="1">
      <alignment horizontal="right" vertical="top" wrapText="1"/>
    </xf>
    <xf numFmtId="0" fontId="7" fillId="0" borderId="2" xfId="0" applyFont="1" applyBorder="1" applyAlignment="1">
      <alignment horizontal="left" vertical="top" wrapText="1"/>
    </xf>
    <xf numFmtId="0" fontId="8" fillId="0" borderId="0" xfId="0" applyFont="1" applyAlignment="1">
      <alignment horizontal="left" vertical="top" wrapText="1"/>
    </xf>
    <xf numFmtId="0" fontId="0" fillId="0" borderId="0" xfId="0"/>
    <xf numFmtId="0" fontId="8" fillId="0" borderId="0" xfId="0" applyFont="1" applyAlignment="1">
      <alignment vertical="top" wrapText="1"/>
    </xf>
    <xf numFmtId="49" fontId="8" fillId="0" borderId="0" xfId="0" applyNumberFormat="1" applyFont="1" applyAlignment="1">
      <alignment vertical="top" wrapText="1"/>
    </xf>
    <xf numFmtId="0" fontId="7" fillId="0" borderId="2" xfId="0" applyFont="1" applyBorder="1" applyAlignment="1">
      <alignment vertical="top" wrapText="1"/>
    </xf>
    <xf numFmtId="0" fontId="7" fillId="0" borderId="2" xfId="0" applyFont="1" applyBorder="1" applyAlignment="1">
      <alignment horizontal="right" vertical="top" wrapText="1"/>
    </xf>
    <xf numFmtId="0" fontId="8" fillId="0" borderId="0" xfId="0" applyFont="1" applyAlignment="1">
      <alignment horizontal="right" vertical="top" wrapText="1"/>
    </xf>
    <xf numFmtId="0" fontId="7" fillId="0" borderId="2" xfId="0" applyFont="1" applyBorder="1" applyAlignment="1">
      <alignment horizontal="left" vertical="top" wrapText="1"/>
    </xf>
    <xf numFmtId="0" fontId="8" fillId="0" borderId="0" xfId="0" applyFont="1" applyAlignment="1">
      <alignment horizontal="left" vertical="top" wrapText="1"/>
    </xf>
    <xf numFmtId="2" fontId="6" fillId="0" borderId="1" xfId="0" applyNumberFormat="1" applyFont="1" applyFill="1" applyBorder="1" applyAlignment="1">
      <alignment vertical="top"/>
    </xf>
    <xf numFmtId="0" fontId="0" fillId="0" borderId="0" xfId="0" applyAlignment="1"/>
    <xf numFmtId="165" fontId="0" fillId="0" borderId="0" xfId="0" applyNumberFormat="1"/>
    <xf numFmtId="0" fontId="0" fillId="0" borderId="0" xfId="0" applyAlignment="1">
      <alignment horizontal="right"/>
    </xf>
    <xf numFmtId="165" fontId="12" fillId="0" borderId="0" xfId="0" applyNumberFormat="1" applyFont="1" applyAlignment="1">
      <alignment horizontal="center"/>
    </xf>
    <xf numFmtId="165" fontId="0" fillId="0" borderId="0" xfId="0" applyNumberFormat="1" applyBorder="1"/>
    <xf numFmtId="165" fontId="0" fillId="0" borderId="3" xfId="0" applyNumberFormat="1" applyBorder="1"/>
    <xf numFmtId="0" fontId="12" fillId="0" borderId="0" xfId="0" applyFont="1"/>
    <xf numFmtId="0" fontId="0" fillId="0" borderId="0" xfId="0" applyAlignment="1">
      <alignment horizontal="center"/>
    </xf>
    <xf numFmtId="0" fontId="0" fillId="0" borderId="6" xfId="0" applyBorder="1" applyAlignment="1">
      <alignment vertical="top"/>
    </xf>
    <xf numFmtId="0" fontId="0" fillId="0" borderId="7" xfId="0" applyBorder="1" applyAlignment="1">
      <alignment vertical="top"/>
    </xf>
    <xf numFmtId="2" fontId="2" fillId="0" borderId="7" xfId="0" applyNumberFormat="1" applyFont="1" applyBorder="1" applyAlignment="1">
      <alignment vertical="top"/>
    </xf>
    <xf numFmtId="3" fontId="0" fillId="0" borderId="7" xfId="0" applyNumberFormat="1" applyBorder="1" applyAlignment="1">
      <alignment vertical="top"/>
    </xf>
    <xf numFmtId="3" fontId="0" fillId="0" borderId="5" xfId="0" applyNumberFormat="1" applyBorder="1" applyAlignment="1">
      <alignment vertical="top"/>
    </xf>
    <xf numFmtId="0" fontId="0" fillId="0" borderId="6" xfId="0" applyFill="1" applyBorder="1" applyAlignment="1">
      <alignment vertical="top"/>
    </xf>
    <xf numFmtId="0" fontId="0" fillId="0" borderId="7" xfId="0" applyBorder="1"/>
    <xf numFmtId="0" fontId="0" fillId="0" borderId="8" xfId="0" applyBorder="1"/>
    <xf numFmtId="3" fontId="0" fillId="0" borderId="5" xfId="0" applyNumberFormat="1" applyBorder="1"/>
    <xf numFmtId="0" fontId="5" fillId="0" borderId="6" xfId="1" applyFill="1" applyBorder="1" applyAlignment="1">
      <alignment vertical="top"/>
    </xf>
    <xf numFmtId="0" fontId="0" fillId="0" borderId="5" xfId="0" applyBorder="1"/>
    <xf numFmtId="0" fontId="8" fillId="0" borderId="7" xfId="0" applyFont="1" applyBorder="1" applyAlignment="1">
      <alignment horizontal="right" vertical="top" wrapText="1"/>
    </xf>
    <xf numFmtId="0" fontId="8" fillId="0" borderId="7" xfId="0" applyFont="1" applyBorder="1" applyAlignment="1">
      <alignment vertical="top" wrapText="1"/>
    </xf>
    <xf numFmtId="0" fontId="8" fillId="0" borderId="5" xfId="0" applyFont="1" applyBorder="1" applyAlignment="1">
      <alignment horizontal="right" vertical="top" wrapText="1"/>
    </xf>
    <xf numFmtId="0" fontId="0" fillId="0" borderId="6" xfId="0" applyBorder="1"/>
    <xf numFmtId="3" fontId="0" fillId="0" borderId="0" xfId="0" applyNumberFormat="1" applyAlignment="1"/>
    <xf numFmtId="0" fontId="0" fillId="3" borderId="1" xfId="0" applyFill="1" applyBorder="1" applyAlignment="1">
      <alignment vertical="top"/>
    </xf>
    <xf numFmtId="0" fontId="7" fillId="0" borderId="2" xfId="0" applyFont="1" applyBorder="1" applyAlignment="1">
      <alignment horizontal="right" vertical="top" wrapText="1"/>
    </xf>
    <xf numFmtId="0" fontId="8" fillId="0" borderId="0" xfId="0" applyFont="1" applyAlignment="1">
      <alignment horizontal="right" vertical="top" wrapText="1"/>
    </xf>
    <xf numFmtId="0" fontId="7" fillId="0" borderId="2" xfId="0" applyFont="1" applyBorder="1" applyAlignment="1">
      <alignment horizontal="right" vertical="top" wrapText="1"/>
    </xf>
    <xf numFmtId="0" fontId="8" fillId="0" borderId="0" xfId="0" applyFont="1" applyAlignment="1">
      <alignment horizontal="right" vertical="top" wrapText="1"/>
    </xf>
    <xf numFmtId="0" fontId="0" fillId="0" borderId="0" xfId="0"/>
    <xf numFmtId="0" fontId="8" fillId="0" borderId="0" xfId="0" applyFont="1" applyAlignment="1">
      <alignment vertical="top" wrapText="1"/>
    </xf>
    <xf numFmtId="0" fontId="7" fillId="0" borderId="2" xfId="0" applyFont="1" applyBorder="1" applyAlignment="1">
      <alignment vertical="top" wrapText="1"/>
    </xf>
    <xf numFmtId="0" fontId="7" fillId="0" borderId="0" xfId="0" applyFont="1" applyAlignment="1">
      <alignment vertical="top" wrapText="1"/>
    </xf>
    <xf numFmtId="0" fontId="7" fillId="0" borderId="2" xfId="0" applyFont="1" applyBorder="1" applyAlignment="1">
      <alignment horizontal="right" vertical="top" wrapText="1"/>
    </xf>
    <xf numFmtId="0" fontId="8" fillId="0" borderId="0" xfId="0" applyFont="1" applyAlignment="1">
      <alignment horizontal="right" vertical="top" wrapText="1"/>
    </xf>
    <xf numFmtId="0" fontId="7" fillId="0" borderId="2" xfId="0" applyFont="1" applyBorder="1" applyAlignment="1">
      <alignment horizontal="left" vertical="top" wrapText="1"/>
    </xf>
    <xf numFmtId="0" fontId="8" fillId="0" borderId="0" xfId="0" applyFont="1" applyAlignment="1">
      <alignment horizontal="left" vertical="top" wrapText="1"/>
    </xf>
    <xf numFmtId="0" fontId="7" fillId="0" borderId="0" xfId="0" applyFont="1" applyBorder="1" applyAlignment="1">
      <alignment vertical="top" wrapText="1"/>
    </xf>
    <xf numFmtId="0" fontId="7" fillId="0" borderId="2" xfId="0" applyFont="1" applyFill="1" applyBorder="1" applyAlignment="1">
      <alignment horizontal="right" vertical="top" wrapText="1"/>
    </xf>
    <xf numFmtId="0" fontId="8" fillId="0" borderId="0" xfId="0" applyFont="1" applyFill="1" applyAlignment="1">
      <alignment horizontal="right" vertical="top" wrapText="1"/>
    </xf>
    <xf numFmtId="0" fontId="0" fillId="0" borderId="0" xfId="0" applyFill="1"/>
    <xf numFmtId="0" fontId="0" fillId="0" borderId="5" xfId="0" applyFill="1" applyBorder="1"/>
    <xf numFmtId="0" fontId="0" fillId="0" borderId="8" xfId="0" applyFill="1" applyBorder="1"/>
    <xf numFmtId="0" fontId="1" fillId="0" borderId="0" xfId="0" applyFont="1"/>
    <xf numFmtId="0" fontId="5" fillId="0" borderId="0" xfId="1" applyFill="1"/>
    <xf numFmtId="0" fontId="0" fillId="0" borderId="7" xfId="0" applyFill="1" applyBorder="1"/>
    <xf numFmtId="165" fontId="0" fillId="0" borderId="3" xfId="0" applyNumberFormat="1" applyBorder="1" applyAlignment="1">
      <alignment horizontal="center"/>
    </xf>
    <xf numFmtId="165" fontId="12" fillId="0" borderId="4" xfId="0" applyNumberFormat="1"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165" fontId="0" fillId="0" borderId="0" xfId="0" applyNumberFormat="1" applyAlignment="1">
      <alignment horizontal="center"/>
    </xf>
    <xf numFmtId="0" fontId="2" fillId="0" borderId="1" xfId="0" applyFont="1" applyBorder="1" applyAlignment="1">
      <alignment horizontal="center" vertical="top"/>
    </xf>
    <xf numFmtId="0" fontId="2" fillId="0" borderId="1" xfId="1" applyFont="1" applyBorder="1" applyAlignment="1">
      <alignment horizontal="center" vertical="top"/>
    </xf>
    <xf numFmtId="0" fontId="8" fillId="0" borderId="6" xfId="0" applyFont="1" applyBorder="1" applyAlignment="1">
      <alignment horizontal="left" vertical="top" wrapText="1"/>
    </xf>
    <xf numFmtId="0" fontId="8" fillId="0" borderId="7" xfId="0" applyFont="1" applyBorder="1" applyAlignment="1">
      <alignment horizontal="left" vertical="top" wrapText="1"/>
    </xf>
  </cellXfs>
  <cellStyles count="2">
    <cellStyle name="Normál" xfId="0" builtinId="0"/>
    <cellStyle name="Normá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3"/>
  <sheetViews>
    <sheetView tabSelected="1" topLeftCell="A4" zoomScale="70" zoomScaleNormal="70" workbookViewId="0">
      <selection activeCell="O23" sqref="O23"/>
    </sheetView>
  </sheetViews>
  <sheetFormatPr defaultRowHeight="15" x14ac:dyDescent="0.25"/>
  <cols>
    <col min="1" max="5" width="9.140625" style="72"/>
    <col min="6" max="6" width="14.5703125" style="82" customWidth="1"/>
    <col min="7" max="7" width="14.140625" style="82" customWidth="1"/>
    <col min="8" max="261" width="9.140625" style="72"/>
    <col min="262" max="262" width="14.5703125" style="72" customWidth="1"/>
    <col min="263" max="263" width="14.140625" style="72" customWidth="1"/>
    <col min="264" max="517" width="9.140625" style="72"/>
    <col min="518" max="518" width="14.5703125" style="72" customWidth="1"/>
    <col min="519" max="519" width="14.140625" style="72" customWidth="1"/>
    <col min="520" max="773" width="9.140625" style="72"/>
    <col min="774" max="774" width="14.5703125" style="72" customWidth="1"/>
    <col min="775" max="775" width="14.140625" style="72" customWidth="1"/>
    <col min="776" max="1029" width="9.140625" style="72"/>
    <col min="1030" max="1030" width="14.5703125" style="72" customWidth="1"/>
    <col min="1031" max="1031" width="14.140625" style="72" customWidth="1"/>
    <col min="1032" max="1285" width="9.140625" style="72"/>
    <col min="1286" max="1286" width="14.5703125" style="72" customWidth="1"/>
    <col min="1287" max="1287" width="14.140625" style="72" customWidth="1"/>
    <col min="1288" max="1541" width="9.140625" style="72"/>
    <col min="1542" max="1542" width="14.5703125" style="72" customWidth="1"/>
    <col min="1543" max="1543" width="14.140625" style="72" customWidth="1"/>
    <col min="1544" max="1797" width="9.140625" style="72"/>
    <col min="1798" max="1798" width="14.5703125" style="72" customWidth="1"/>
    <col min="1799" max="1799" width="14.140625" style="72" customWidth="1"/>
    <col min="1800" max="2053" width="9.140625" style="72"/>
    <col min="2054" max="2054" width="14.5703125" style="72" customWidth="1"/>
    <col min="2055" max="2055" width="14.140625" style="72" customWidth="1"/>
    <col min="2056" max="2309" width="9.140625" style="72"/>
    <col min="2310" max="2310" width="14.5703125" style="72" customWidth="1"/>
    <col min="2311" max="2311" width="14.140625" style="72" customWidth="1"/>
    <col min="2312" max="2565" width="9.140625" style="72"/>
    <col min="2566" max="2566" width="14.5703125" style="72" customWidth="1"/>
    <col min="2567" max="2567" width="14.140625" style="72" customWidth="1"/>
    <col min="2568" max="2821" width="9.140625" style="72"/>
    <col min="2822" max="2822" width="14.5703125" style="72" customWidth="1"/>
    <col min="2823" max="2823" width="14.140625" style="72" customWidth="1"/>
    <col min="2824" max="3077" width="9.140625" style="72"/>
    <col min="3078" max="3078" width="14.5703125" style="72" customWidth="1"/>
    <col min="3079" max="3079" width="14.140625" style="72" customWidth="1"/>
    <col min="3080" max="3333" width="9.140625" style="72"/>
    <col min="3334" max="3334" width="14.5703125" style="72" customWidth="1"/>
    <col min="3335" max="3335" width="14.140625" style="72" customWidth="1"/>
    <col min="3336" max="3589" width="9.140625" style="72"/>
    <col min="3590" max="3590" width="14.5703125" style="72" customWidth="1"/>
    <col min="3591" max="3591" width="14.140625" style="72" customWidth="1"/>
    <col min="3592" max="3845" width="9.140625" style="72"/>
    <col min="3846" max="3846" width="14.5703125" style="72" customWidth="1"/>
    <col min="3847" max="3847" width="14.140625" style="72" customWidth="1"/>
    <col min="3848" max="4101" width="9.140625" style="72"/>
    <col min="4102" max="4102" width="14.5703125" style="72" customWidth="1"/>
    <col min="4103" max="4103" width="14.140625" style="72" customWidth="1"/>
    <col min="4104" max="4357" width="9.140625" style="72"/>
    <col min="4358" max="4358" width="14.5703125" style="72" customWidth="1"/>
    <col min="4359" max="4359" width="14.140625" style="72" customWidth="1"/>
    <col min="4360" max="4613" width="9.140625" style="72"/>
    <col min="4614" max="4614" width="14.5703125" style="72" customWidth="1"/>
    <col min="4615" max="4615" width="14.140625" style="72" customWidth="1"/>
    <col min="4616" max="4869" width="9.140625" style="72"/>
    <col min="4870" max="4870" width="14.5703125" style="72" customWidth="1"/>
    <col min="4871" max="4871" width="14.140625" style="72" customWidth="1"/>
    <col min="4872" max="5125" width="9.140625" style="72"/>
    <col min="5126" max="5126" width="14.5703125" style="72" customWidth="1"/>
    <col min="5127" max="5127" width="14.140625" style="72" customWidth="1"/>
    <col min="5128" max="5381" width="9.140625" style="72"/>
    <col min="5382" max="5382" width="14.5703125" style="72" customWidth="1"/>
    <col min="5383" max="5383" width="14.140625" style="72" customWidth="1"/>
    <col min="5384" max="5637" width="9.140625" style="72"/>
    <col min="5638" max="5638" width="14.5703125" style="72" customWidth="1"/>
    <col min="5639" max="5639" width="14.140625" style="72" customWidth="1"/>
    <col min="5640" max="5893" width="9.140625" style="72"/>
    <col min="5894" max="5894" width="14.5703125" style="72" customWidth="1"/>
    <col min="5895" max="5895" width="14.140625" style="72" customWidth="1"/>
    <col min="5896" max="6149" width="9.140625" style="72"/>
    <col min="6150" max="6150" width="14.5703125" style="72" customWidth="1"/>
    <col min="6151" max="6151" width="14.140625" style="72" customWidth="1"/>
    <col min="6152" max="6405" width="9.140625" style="72"/>
    <col min="6406" max="6406" width="14.5703125" style="72" customWidth="1"/>
    <col min="6407" max="6407" width="14.140625" style="72" customWidth="1"/>
    <col min="6408" max="6661" width="9.140625" style="72"/>
    <col min="6662" max="6662" width="14.5703125" style="72" customWidth="1"/>
    <col min="6663" max="6663" width="14.140625" style="72" customWidth="1"/>
    <col min="6664" max="6917" width="9.140625" style="72"/>
    <col min="6918" max="6918" width="14.5703125" style="72" customWidth="1"/>
    <col min="6919" max="6919" width="14.140625" style="72" customWidth="1"/>
    <col min="6920" max="7173" width="9.140625" style="72"/>
    <col min="7174" max="7174" width="14.5703125" style="72" customWidth="1"/>
    <col min="7175" max="7175" width="14.140625" style="72" customWidth="1"/>
    <col min="7176" max="7429" width="9.140625" style="72"/>
    <col min="7430" max="7430" width="14.5703125" style="72" customWidth="1"/>
    <col min="7431" max="7431" width="14.140625" style="72" customWidth="1"/>
    <col min="7432" max="7685" width="9.140625" style="72"/>
    <col min="7686" max="7686" width="14.5703125" style="72" customWidth="1"/>
    <col min="7687" max="7687" width="14.140625" style="72" customWidth="1"/>
    <col min="7688" max="7941" width="9.140625" style="72"/>
    <col min="7942" max="7942" width="14.5703125" style="72" customWidth="1"/>
    <col min="7943" max="7943" width="14.140625" style="72" customWidth="1"/>
    <col min="7944" max="8197" width="9.140625" style="72"/>
    <col min="8198" max="8198" width="14.5703125" style="72" customWidth="1"/>
    <col min="8199" max="8199" width="14.140625" style="72" customWidth="1"/>
    <col min="8200" max="8453" width="9.140625" style="72"/>
    <col min="8454" max="8454" width="14.5703125" style="72" customWidth="1"/>
    <col min="8455" max="8455" width="14.140625" style="72" customWidth="1"/>
    <col min="8456" max="8709" width="9.140625" style="72"/>
    <col min="8710" max="8710" width="14.5703125" style="72" customWidth="1"/>
    <col min="8711" max="8711" width="14.140625" style="72" customWidth="1"/>
    <col min="8712" max="8965" width="9.140625" style="72"/>
    <col min="8966" max="8966" width="14.5703125" style="72" customWidth="1"/>
    <col min="8967" max="8967" width="14.140625" style="72" customWidth="1"/>
    <col min="8968" max="9221" width="9.140625" style="72"/>
    <col min="9222" max="9222" width="14.5703125" style="72" customWidth="1"/>
    <col min="9223" max="9223" width="14.140625" style="72" customWidth="1"/>
    <col min="9224" max="9477" width="9.140625" style="72"/>
    <col min="9478" max="9478" width="14.5703125" style="72" customWidth="1"/>
    <col min="9479" max="9479" width="14.140625" style="72" customWidth="1"/>
    <col min="9480" max="9733" width="9.140625" style="72"/>
    <col min="9734" max="9734" width="14.5703125" style="72" customWidth="1"/>
    <col min="9735" max="9735" width="14.140625" style="72" customWidth="1"/>
    <col min="9736" max="9989" width="9.140625" style="72"/>
    <col min="9990" max="9990" width="14.5703125" style="72" customWidth="1"/>
    <col min="9991" max="9991" width="14.140625" style="72" customWidth="1"/>
    <col min="9992" max="10245" width="9.140625" style="72"/>
    <col min="10246" max="10246" width="14.5703125" style="72" customWidth="1"/>
    <col min="10247" max="10247" width="14.140625" style="72" customWidth="1"/>
    <col min="10248" max="10501" width="9.140625" style="72"/>
    <col min="10502" max="10502" width="14.5703125" style="72" customWidth="1"/>
    <col min="10503" max="10503" width="14.140625" style="72" customWidth="1"/>
    <col min="10504" max="10757" width="9.140625" style="72"/>
    <col min="10758" max="10758" width="14.5703125" style="72" customWidth="1"/>
    <col min="10759" max="10759" width="14.140625" style="72" customWidth="1"/>
    <col min="10760" max="11013" width="9.140625" style="72"/>
    <col min="11014" max="11014" width="14.5703125" style="72" customWidth="1"/>
    <col min="11015" max="11015" width="14.140625" style="72" customWidth="1"/>
    <col min="11016" max="11269" width="9.140625" style="72"/>
    <col min="11270" max="11270" width="14.5703125" style="72" customWidth="1"/>
    <col min="11271" max="11271" width="14.140625" style="72" customWidth="1"/>
    <col min="11272" max="11525" width="9.140625" style="72"/>
    <col min="11526" max="11526" width="14.5703125" style="72" customWidth="1"/>
    <col min="11527" max="11527" width="14.140625" style="72" customWidth="1"/>
    <col min="11528" max="11781" width="9.140625" style="72"/>
    <col min="11782" max="11782" width="14.5703125" style="72" customWidth="1"/>
    <col min="11783" max="11783" width="14.140625" style="72" customWidth="1"/>
    <col min="11784" max="12037" width="9.140625" style="72"/>
    <col min="12038" max="12038" width="14.5703125" style="72" customWidth="1"/>
    <col min="12039" max="12039" width="14.140625" style="72" customWidth="1"/>
    <col min="12040" max="12293" width="9.140625" style="72"/>
    <col min="12294" max="12294" width="14.5703125" style="72" customWidth="1"/>
    <col min="12295" max="12295" width="14.140625" style="72" customWidth="1"/>
    <col min="12296" max="12549" width="9.140625" style="72"/>
    <col min="12550" max="12550" width="14.5703125" style="72" customWidth="1"/>
    <col min="12551" max="12551" width="14.140625" style="72" customWidth="1"/>
    <col min="12552" max="12805" width="9.140625" style="72"/>
    <col min="12806" max="12806" width="14.5703125" style="72" customWidth="1"/>
    <col min="12807" max="12807" width="14.140625" style="72" customWidth="1"/>
    <col min="12808" max="13061" width="9.140625" style="72"/>
    <col min="13062" max="13062" width="14.5703125" style="72" customWidth="1"/>
    <col min="13063" max="13063" width="14.140625" style="72" customWidth="1"/>
    <col min="13064" max="13317" width="9.140625" style="72"/>
    <col min="13318" max="13318" width="14.5703125" style="72" customWidth="1"/>
    <col min="13319" max="13319" width="14.140625" style="72" customWidth="1"/>
    <col min="13320" max="13573" width="9.140625" style="72"/>
    <col min="13574" max="13574" width="14.5703125" style="72" customWidth="1"/>
    <col min="13575" max="13575" width="14.140625" style="72" customWidth="1"/>
    <col min="13576" max="13829" width="9.140625" style="72"/>
    <col min="13830" max="13830" width="14.5703125" style="72" customWidth="1"/>
    <col min="13831" max="13831" width="14.140625" style="72" customWidth="1"/>
    <col min="13832" max="14085" width="9.140625" style="72"/>
    <col min="14086" max="14086" width="14.5703125" style="72" customWidth="1"/>
    <col min="14087" max="14087" width="14.140625" style="72" customWidth="1"/>
    <col min="14088" max="14341" width="9.140625" style="72"/>
    <col min="14342" max="14342" width="14.5703125" style="72" customWidth="1"/>
    <col min="14343" max="14343" width="14.140625" style="72" customWidth="1"/>
    <col min="14344" max="14597" width="9.140625" style="72"/>
    <col min="14598" max="14598" width="14.5703125" style="72" customWidth="1"/>
    <col min="14599" max="14599" width="14.140625" style="72" customWidth="1"/>
    <col min="14600" max="14853" width="9.140625" style="72"/>
    <col min="14854" max="14854" width="14.5703125" style="72" customWidth="1"/>
    <col min="14855" max="14855" width="14.140625" style="72" customWidth="1"/>
    <col min="14856" max="15109" width="9.140625" style="72"/>
    <col min="15110" max="15110" width="14.5703125" style="72" customWidth="1"/>
    <col min="15111" max="15111" width="14.140625" style="72" customWidth="1"/>
    <col min="15112" max="15365" width="9.140625" style="72"/>
    <col min="15366" max="15366" width="14.5703125" style="72" customWidth="1"/>
    <col min="15367" max="15367" width="14.140625" style="72" customWidth="1"/>
    <col min="15368" max="15621" width="9.140625" style="72"/>
    <col min="15622" max="15622" width="14.5703125" style="72" customWidth="1"/>
    <col min="15623" max="15623" width="14.140625" style="72" customWidth="1"/>
    <col min="15624" max="15877" width="9.140625" style="72"/>
    <col min="15878" max="15878" width="14.5703125" style="72" customWidth="1"/>
    <col min="15879" max="15879" width="14.140625" style="72" customWidth="1"/>
    <col min="15880" max="16133" width="9.140625" style="72"/>
    <col min="16134" max="16134" width="14.5703125" style="72" customWidth="1"/>
    <col min="16135" max="16135" width="14.140625" style="72" customWidth="1"/>
    <col min="16136" max="16384" width="9.140625" style="72"/>
  </cols>
  <sheetData>
    <row r="2" spans="1:10" x14ac:dyDescent="0.25">
      <c r="A2" s="81"/>
      <c r="B2" s="81"/>
      <c r="C2" s="81"/>
      <c r="D2" s="81"/>
      <c r="E2" s="81"/>
      <c r="F2" s="81"/>
      <c r="G2" s="81"/>
      <c r="H2" s="81"/>
      <c r="I2" s="81"/>
      <c r="J2" s="81"/>
    </row>
    <row r="4" spans="1:10" x14ac:dyDescent="0.25">
      <c r="H4" s="83"/>
    </row>
    <row r="5" spans="1:10" x14ac:dyDescent="0.25">
      <c r="A5" s="129" t="s">
        <v>857</v>
      </c>
      <c r="B5" s="129"/>
      <c r="C5" s="129"/>
      <c r="D5" s="129"/>
      <c r="E5" s="129"/>
      <c r="F5" s="129"/>
      <c r="G5" s="129"/>
      <c r="H5" s="129"/>
    </row>
    <row r="6" spans="1:10" x14ac:dyDescent="0.25">
      <c r="A6" s="130" t="s">
        <v>830</v>
      </c>
      <c r="B6" s="130"/>
      <c r="C6" s="130"/>
      <c r="D6" s="130"/>
      <c r="E6" s="130"/>
      <c r="F6" s="130"/>
      <c r="G6" s="130"/>
      <c r="H6" s="130"/>
    </row>
    <row r="7" spans="1:10" x14ac:dyDescent="0.25">
      <c r="A7" s="130" t="s">
        <v>831</v>
      </c>
      <c r="B7" s="130"/>
      <c r="C7" s="130"/>
      <c r="D7" s="130"/>
      <c r="E7" s="130"/>
      <c r="F7" s="130"/>
      <c r="G7" s="130"/>
      <c r="H7" s="130"/>
    </row>
    <row r="8" spans="1:10" x14ac:dyDescent="0.25">
      <c r="A8" s="130"/>
      <c r="B8" s="130"/>
      <c r="C8" s="130"/>
      <c r="D8" s="130"/>
      <c r="E8" s="130"/>
      <c r="F8" s="130"/>
      <c r="G8" s="130"/>
      <c r="H8" s="130"/>
    </row>
    <row r="11" spans="1:10" x14ac:dyDescent="0.25">
      <c r="F11" s="84" t="s">
        <v>824</v>
      </c>
      <c r="G11" s="84" t="s">
        <v>825</v>
      </c>
    </row>
    <row r="12" spans="1:10" x14ac:dyDescent="0.25">
      <c r="F12" s="84"/>
      <c r="G12" s="84"/>
    </row>
    <row r="13" spans="1:10" x14ac:dyDescent="0.25">
      <c r="A13" s="72" t="s">
        <v>845</v>
      </c>
      <c r="F13" s="82">
        <f>'Homlokzat szigetelés'!H35</f>
        <v>0</v>
      </c>
      <c r="G13" s="82">
        <f>'Homlokzat szigetelés'!I35</f>
        <v>0</v>
      </c>
    </row>
    <row r="14" spans="1:10" x14ac:dyDescent="0.25">
      <c r="A14" s="72" t="s">
        <v>2</v>
      </c>
      <c r="F14" s="82">
        <f>Játszóelemek!H15</f>
        <v>0</v>
      </c>
      <c r="G14" s="82">
        <f>Játszóelemek!I15</f>
        <v>0</v>
      </c>
    </row>
    <row r="15" spans="1:10" x14ac:dyDescent="0.25">
      <c r="A15" s="72" t="s">
        <v>846</v>
      </c>
      <c r="F15" s="82">
        <f>Játszóudvar!H33</f>
        <v>0</v>
      </c>
      <c r="G15" s="82">
        <f>Játszóudvar!I33</f>
        <v>0</v>
      </c>
    </row>
    <row r="16" spans="1:10" x14ac:dyDescent="0.25">
      <c r="A16" s="72" t="s">
        <v>847</v>
      </c>
      <c r="F16" s="82">
        <f>'Óvoda belső'!H106</f>
        <v>0</v>
      </c>
      <c r="G16" s="82">
        <f>'Óvoda belső'!I106</f>
        <v>0</v>
      </c>
      <c r="I16" s="124"/>
    </row>
    <row r="17" spans="1:9" x14ac:dyDescent="0.25">
      <c r="A17" s="72" t="s">
        <v>848</v>
      </c>
      <c r="F17" s="82">
        <f>'Óvoda bővítés'!H153</f>
        <v>0</v>
      </c>
      <c r="G17" s="82">
        <f>'Óvoda bővítés'!I153</f>
        <v>0</v>
      </c>
      <c r="I17" s="124"/>
    </row>
    <row r="18" spans="1:9" x14ac:dyDescent="0.25">
      <c r="A18" s="72" t="s">
        <v>849</v>
      </c>
      <c r="F18" s="82">
        <f>'Óvoda tetőtér'!H108</f>
        <v>0</v>
      </c>
      <c r="G18" s="82">
        <f>'Óvoda tetőtér'!I108</f>
        <v>0</v>
      </c>
    </row>
    <row r="19" spans="1:9" x14ac:dyDescent="0.25">
      <c r="A19" s="72" t="s">
        <v>850</v>
      </c>
      <c r="F19" s="82">
        <f>Parkoló!H41</f>
        <v>0</v>
      </c>
      <c r="G19" s="82">
        <f>Parkoló!I41</f>
        <v>0</v>
      </c>
    </row>
    <row r="20" spans="1:9" x14ac:dyDescent="0.25">
      <c r="A20" s="72" t="s">
        <v>851</v>
      </c>
      <c r="F20" s="82">
        <f>Akadálymentes!H19</f>
        <v>0</v>
      </c>
      <c r="G20" s="82">
        <f>Akadálymentes!I19</f>
        <v>0</v>
      </c>
    </row>
    <row r="21" spans="1:9" x14ac:dyDescent="0.25">
      <c r="A21" s="72" t="s">
        <v>852</v>
      </c>
      <c r="F21" s="85">
        <v>0</v>
      </c>
      <c r="G21" s="85">
        <f>Fűtés!G41</f>
        <v>0</v>
      </c>
    </row>
    <row r="22" spans="1:9" x14ac:dyDescent="0.25">
      <c r="A22" s="72" t="s">
        <v>853</v>
      </c>
      <c r="F22" s="85">
        <v>0</v>
      </c>
      <c r="G22" s="85">
        <f>'Vízellátás-csatornázás'!G61</f>
        <v>0</v>
      </c>
    </row>
    <row r="23" spans="1:9" x14ac:dyDescent="0.25">
      <c r="A23" s="72" t="s">
        <v>854</v>
      </c>
      <c r="F23" s="85">
        <f>'Villamos 1'!H6</f>
        <v>0</v>
      </c>
      <c r="G23" s="85">
        <f>'Villamos 1'!I6</f>
        <v>0</v>
      </c>
    </row>
    <row r="24" spans="1:9" x14ac:dyDescent="0.25">
      <c r="A24" s="72" t="s">
        <v>855</v>
      </c>
      <c r="F24" s="85">
        <f>'Villamos 2'!H10</f>
        <v>0</v>
      </c>
      <c r="G24" s="85">
        <f>'Villamos 2'!I10</f>
        <v>0</v>
      </c>
    </row>
    <row r="25" spans="1:9" x14ac:dyDescent="0.25">
      <c r="A25" s="72" t="s">
        <v>856</v>
      </c>
      <c r="F25" s="85">
        <f>'Villamos 3'!H107</f>
        <v>0</v>
      </c>
      <c r="G25" s="85">
        <f>'Villamos 3'!I107</f>
        <v>0</v>
      </c>
    </row>
    <row r="26" spans="1:9" s="110" customFormat="1" x14ac:dyDescent="0.25">
      <c r="A26" s="110" t="s">
        <v>872</v>
      </c>
      <c r="F26" s="85">
        <v>0</v>
      </c>
      <c r="G26" s="85">
        <f>Napelem!G10</f>
        <v>0</v>
      </c>
    </row>
    <row r="27" spans="1:9" x14ac:dyDescent="0.25">
      <c r="A27" s="72" t="s">
        <v>873</v>
      </c>
      <c r="F27" s="86">
        <v>0</v>
      </c>
      <c r="G27" s="86">
        <f>Napkollektor!G5</f>
        <v>0</v>
      </c>
    </row>
    <row r="28" spans="1:9" x14ac:dyDescent="0.25">
      <c r="D28" s="72" t="s">
        <v>826</v>
      </c>
      <c r="F28" s="82">
        <f>SUM(F13:F27)</f>
        <v>0</v>
      </c>
      <c r="G28" s="82">
        <f>SUM(G13:G27)</f>
        <v>0</v>
      </c>
    </row>
    <row r="29" spans="1:9" x14ac:dyDescent="0.25">
      <c r="D29" s="72" t="s">
        <v>827</v>
      </c>
      <c r="F29" s="131">
        <f>SUM(F28:G28)</f>
        <v>0</v>
      </c>
      <c r="G29" s="131"/>
    </row>
    <row r="30" spans="1:9" x14ac:dyDescent="0.25">
      <c r="D30" s="72" t="s">
        <v>828</v>
      </c>
      <c r="F30" s="127">
        <f>ROUND(F29*0.27,0)</f>
        <v>0</v>
      </c>
      <c r="G30" s="127"/>
    </row>
    <row r="31" spans="1:9" x14ac:dyDescent="0.25">
      <c r="D31" s="87" t="s">
        <v>829</v>
      </c>
      <c r="F31" s="128">
        <f>SUM(F29:G30)</f>
        <v>0</v>
      </c>
      <c r="G31" s="128"/>
    </row>
    <row r="35" spans="1:7" x14ac:dyDescent="0.25">
      <c r="A35" s="72" t="s">
        <v>858</v>
      </c>
      <c r="F35" s="72"/>
      <c r="G35" s="72"/>
    </row>
    <row r="36" spans="1:7" x14ac:dyDescent="0.25">
      <c r="F36" s="72"/>
      <c r="G36" s="72"/>
    </row>
    <row r="37" spans="1:7" x14ac:dyDescent="0.25">
      <c r="F37" s="72"/>
      <c r="G37" s="72"/>
    </row>
    <row r="38" spans="1:7" x14ac:dyDescent="0.25">
      <c r="F38" s="72"/>
      <c r="G38" s="72"/>
    </row>
    <row r="39" spans="1:7" x14ac:dyDescent="0.25">
      <c r="F39" s="72"/>
      <c r="G39" s="72"/>
    </row>
    <row r="40" spans="1:7" x14ac:dyDescent="0.25">
      <c r="F40" s="88" t="s">
        <v>859</v>
      </c>
      <c r="G40" s="72"/>
    </row>
    <row r="41" spans="1:7" x14ac:dyDescent="0.25">
      <c r="F41" s="88" t="s">
        <v>860</v>
      </c>
      <c r="G41" s="72"/>
    </row>
    <row r="42" spans="1:7" x14ac:dyDescent="0.25">
      <c r="D42" s="104"/>
      <c r="E42" s="81"/>
      <c r="F42" s="81"/>
      <c r="G42" s="81"/>
    </row>
    <row r="43" spans="1:7" x14ac:dyDescent="0.25">
      <c r="D43" s="104"/>
      <c r="E43" s="81"/>
      <c r="F43" s="81"/>
      <c r="G43" s="81"/>
    </row>
  </sheetData>
  <mergeCells count="7">
    <mergeCell ref="F30:G30"/>
    <mergeCell ref="F31:G31"/>
    <mergeCell ref="A5:H5"/>
    <mergeCell ref="A6:H6"/>
    <mergeCell ref="A7:H7"/>
    <mergeCell ref="A8:H8"/>
    <mergeCell ref="F29:G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opLeftCell="A27" zoomScale="70" zoomScaleNormal="70" workbookViewId="0">
      <selection activeCell="G29" sqref="F7:G29"/>
    </sheetView>
  </sheetViews>
  <sheetFormatPr defaultRowHeight="15" x14ac:dyDescent="0.25"/>
  <cols>
    <col min="1" max="1" width="9.140625" style="2"/>
    <col min="2" max="2" width="31.7109375" style="2" bestFit="1" customWidth="1"/>
    <col min="3" max="3" width="56" style="2" customWidth="1"/>
    <col min="4" max="4" width="10" style="3" bestFit="1" customWidth="1"/>
    <col min="5" max="5" width="4.42578125" style="2" bestFit="1" customWidth="1"/>
    <col min="6" max="9" width="9.140625" style="4"/>
  </cols>
  <sheetData>
    <row r="1" spans="1:9" x14ac:dyDescent="0.25">
      <c r="A1" s="1" t="s">
        <v>0</v>
      </c>
    </row>
    <row r="2" spans="1:9" x14ac:dyDescent="0.25">
      <c r="A2" s="1" t="s">
        <v>1</v>
      </c>
    </row>
    <row r="3" spans="1:9" x14ac:dyDescent="0.25">
      <c r="A3" s="20" t="s">
        <v>788</v>
      </c>
    </row>
    <row r="5" spans="1:9" x14ac:dyDescent="0.25">
      <c r="A5" s="5" t="s">
        <v>3</v>
      </c>
      <c r="B5" s="5" t="s">
        <v>4</v>
      </c>
      <c r="C5" s="5" t="s">
        <v>5</v>
      </c>
      <c r="D5" s="132" t="s">
        <v>6</v>
      </c>
      <c r="E5" s="132"/>
      <c r="F5" s="6" t="s">
        <v>7</v>
      </c>
      <c r="G5" s="6" t="s">
        <v>8</v>
      </c>
      <c r="H5" s="6" t="s">
        <v>9</v>
      </c>
      <c r="I5" s="6" t="s">
        <v>10</v>
      </c>
    </row>
    <row r="6" spans="1:9" x14ac:dyDescent="0.25">
      <c r="A6" s="7" t="s">
        <v>29</v>
      </c>
      <c r="B6" s="7" t="s">
        <v>30</v>
      </c>
      <c r="C6" s="7"/>
      <c r="D6" s="8"/>
      <c r="E6" s="7"/>
      <c r="F6" s="9"/>
      <c r="G6" s="9"/>
      <c r="H6" s="9"/>
      <c r="I6" s="9"/>
    </row>
    <row r="7" spans="1:9" ht="165" x14ac:dyDescent="0.25">
      <c r="A7" s="17" t="s">
        <v>13</v>
      </c>
      <c r="B7" s="18" t="s">
        <v>789</v>
      </c>
      <c r="C7" s="11" t="s">
        <v>790</v>
      </c>
      <c r="D7" s="80">
        <v>397.82</v>
      </c>
      <c r="E7" s="10" t="s">
        <v>33</v>
      </c>
      <c r="F7" s="13"/>
      <c r="G7" s="13"/>
      <c r="H7" s="14">
        <f t="shared" ref="H7:H9" si="0">ROUND(D7*F7,0)</f>
        <v>0</v>
      </c>
      <c r="I7" s="14">
        <f t="shared" ref="I7:I9" si="1">ROUND(D7*G7,0)</f>
        <v>0</v>
      </c>
    </row>
    <row r="8" spans="1:9" ht="90" x14ac:dyDescent="0.25">
      <c r="A8" s="17" t="s">
        <v>17</v>
      </c>
      <c r="B8" s="18" t="s">
        <v>791</v>
      </c>
      <c r="C8" s="11" t="s">
        <v>792</v>
      </c>
      <c r="D8" s="80">
        <v>4</v>
      </c>
      <c r="E8" s="10" t="s">
        <v>33</v>
      </c>
      <c r="F8" s="13"/>
      <c r="G8" s="13"/>
      <c r="H8" s="14">
        <f t="shared" si="0"/>
        <v>0</v>
      </c>
      <c r="I8" s="14">
        <f t="shared" si="1"/>
        <v>0</v>
      </c>
    </row>
    <row r="9" spans="1:9" ht="60" x14ac:dyDescent="0.25">
      <c r="A9" s="17" t="s">
        <v>19</v>
      </c>
      <c r="B9" s="18" t="s">
        <v>793</v>
      </c>
      <c r="C9" s="11" t="s">
        <v>794</v>
      </c>
      <c r="D9" s="80">
        <v>397.82</v>
      </c>
      <c r="E9" s="10" t="s">
        <v>33</v>
      </c>
      <c r="F9" s="13"/>
      <c r="G9" s="13"/>
      <c r="H9" s="14">
        <f t="shared" si="0"/>
        <v>0</v>
      </c>
      <c r="I9" s="14">
        <f t="shared" si="1"/>
        <v>0</v>
      </c>
    </row>
    <row r="10" spans="1:9" x14ac:dyDescent="0.25">
      <c r="A10" s="5"/>
      <c r="B10" s="15"/>
      <c r="C10" s="15" t="s">
        <v>27</v>
      </c>
      <c r="D10" s="16"/>
      <c r="E10" s="5"/>
      <c r="F10" s="6"/>
      <c r="G10" s="6"/>
      <c r="H10" s="6">
        <f>SUM(H7:H9)</f>
        <v>0</v>
      </c>
      <c r="I10" s="6">
        <f>SUM(I7:I9)</f>
        <v>0</v>
      </c>
    </row>
    <row r="11" spans="1:9" x14ac:dyDescent="0.25">
      <c r="A11" s="7" t="s">
        <v>115</v>
      </c>
      <c r="B11" s="7" t="s">
        <v>116</v>
      </c>
      <c r="C11" s="7"/>
      <c r="D11" s="8"/>
      <c r="E11" s="7"/>
      <c r="F11" s="9"/>
      <c r="G11" s="9"/>
      <c r="H11" s="9"/>
      <c r="I11" s="9"/>
    </row>
    <row r="12" spans="1:9" ht="90" x14ac:dyDescent="0.25">
      <c r="A12" s="17" t="s">
        <v>13</v>
      </c>
      <c r="B12" s="18" t="s">
        <v>795</v>
      </c>
      <c r="C12" s="11" t="s">
        <v>796</v>
      </c>
      <c r="D12" s="12">
        <v>342.49</v>
      </c>
      <c r="E12" s="17" t="s">
        <v>33</v>
      </c>
      <c r="F12" s="13"/>
      <c r="G12" s="13"/>
      <c r="H12" s="14">
        <f t="shared" ref="H12:H17" si="2">ROUND(D12*F12,0)</f>
        <v>0</v>
      </c>
      <c r="I12" s="14">
        <f t="shared" ref="I12:I17" si="3">ROUND(D12*G12,0)</f>
        <v>0</v>
      </c>
    </row>
    <row r="13" spans="1:9" ht="135" x14ac:dyDescent="0.25">
      <c r="A13" s="17" t="s">
        <v>17</v>
      </c>
      <c r="B13" s="18" t="s">
        <v>797</v>
      </c>
      <c r="C13" s="11" t="s">
        <v>798</v>
      </c>
      <c r="D13" s="12">
        <v>342.49</v>
      </c>
      <c r="E13" s="17" t="s">
        <v>33</v>
      </c>
      <c r="F13" s="13"/>
      <c r="G13" s="13"/>
      <c r="H13" s="14">
        <f t="shared" si="2"/>
        <v>0</v>
      </c>
      <c r="I13" s="14">
        <f t="shared" si="3"/>
        <v>0</v>
      </c>
    </row>
    <row r="14" spans="1:9" ht="120" x14ac:dyDescent="0.25">
      <c r="A14" s="17" t="s">
        <v>19</v>
      </c>
      <c r="B14" s="18" t="s">
        <v>799</v>
      </c>
      <c r="C14" s="11" t="s">
        <v>800</v>
      </c>
      <c r="D14" s="12">
        <v>36.93</v>
      </c>
      <c r="E14" s="17" t="s">
        <v>33</v>
      </c>
      <c r="F14" s="13"/>
      <c r="G14" s="13"/>
      <c r="H14" s="14">
        <f t="shared" si="2"/>
        <v>0</v>
      </c>
      <c r="I14" s="14">
        <f t="shared" si="3"/>
        <v>0</v>
      </c>
    </row>
    <row r="15" spans="1:9" ht="135" x14ac:dyDescent="0.25">
      <c r="A15" s="17" t="s">
        <v>21</v>
      </c>
      <c r="B15" s="18" t="s">
        <v>801</v>
      </c>
      <c r="C15" s="11" t="s">
        <v>802</v>
      </c>
      <c r="D15" s="12">
        <v>157.6</v>
      </c>
      <c r="E15" s="17" t="s">
        <v>70</v>
      </c>
      <c r="F15" s="13"/>
      <c r="G15" s="13"/>
      <c r="H15" s="14">
        <f t="shared" si="2"/>
        <v>0</v>
      </c>
      <c r="I15" s="14">
        <f t="shared" si="3"/>
        <v>0</v>
      </c>
    </row>
    <row r="16" spans="1:9" ht="150" x14ac:dyDescent="0.25">
      <c r="A16" s="17" t="s">
        <v>24</v>
      </c>
      <c r="B16" s="18" t="s">
        <v>803</v>
      </c>
      <c r="C16" s="11" t="s">
        <v>804</v>
      </c>
      <c r="D16" s="12">
        <v>79.86</v>
      </c>
      <c r="E16" s="17" t="s">
        <v>70</v>
      </c>
      <c r="F16" s="13"/>
      <c r="G16" s="13"/>
      <c r="H16" s="14">
        <f t="shared" si="2"/>
        <v>0</v>
      </c>
      <c r="I16" s="14">
        <f t="shared" si="3"/>
        <v>0</v>
      </c>
    </row>
    <row r="17" spans="1:9" ht="120" x14ac:dyDescent="0.25">
      <c r="A17" s="17" t="s">
        <v>26</v>
      </c>
      <c r="B17" s="18" t="s">
        <v>805</v>
      </c>
      <c r="C17" s="11" t="s">
        <v>806</v>
      </c>
      <c r="D17" s="12">
        <v>8</v>
      </c>
      <c r="E17" s="17" t="s">
        <v>33</v>
      </c>
      <c r="F17" s="13"/>
      <c r="G17" s="13"/>
      <c r="H17" s="14">
        <f t="shared" si="2"/>
        <v>0</v>
      </c>
      <c r="I17" s="14">
        <f t="shared" si="3"/>
        <v>0</v>
      </c>
    </row>
    <row r="18" spans="1:9" x14ac:dyDescent="0.25">
      <c r="A18" s="5"/>
      <c r="B18" s="15"/>
      <c r="C18" s="15" t="s">
        <v>27</v>
      </c>
      <c r="D18" s="16"/>
      <c r="E18" s="5"/>
      <c r="F18" s="6"/>
      <c r="G18" s="6"/>
      <c r="H18" s="6">
        <f>SUM(H12:H17)</f>
        <v>0</v>
      </c>
      <c r="I18" s="6">
        <f>SUM(I12:I17)</f>
        <v>0</v>
      </c>
    </row>
    <row r="19" spans="1:9" x14ac:dyDescent="0.25">
      <c r="A19" s="7" t="s">
        <v>362</v>
      </c>
      <c r="B19" s="7" t="s">
        <v>363</v>
      </c>
      <c r="C19" s="7"/>
      <c r="D19" s="8"/>
      <c r="E19" s="7"/>
      <c r="F19" s="9"/>
      <c r="G19" s="9"/>
      <c r="H19" s="9"/>
      <c r="I19" s="9"/>
    </row>
    <row r="20" spans="1:9" ht="60" x14ac:dyDescent="0.25">
      <c r="A20" s="17" t="s">
        <v>13</v>
      </c>
      <c r="B20" s="11" t="s">
        <v>807</v>
      </c>
      <c r="C20" s="11" t="s">
        <v>468</v>
      </c>
      <c r="D20" s="12">
        <v>19.55</v>
      </c>
      <c r="E20" s="17" t="s">
        <v>70</v>
      </c>
      <c r="F20" s="13"/>
      <c r="G20" s="13"/>
      <c r="H20" s="14">
        <f t="shared" ref="H20:H21" si="4">ROUND(D20*F20,0)</f>
        <v>0</v>
      </c>
      <c r="I20" s="14">
        <f t="shared" ref="I20:I21" si="5">ROUND(D20*G20,0)</f>
        <v>0</v>
      </c>
    </row>
    <row r="21" spans="1:9" ht="135" x14ac:dyDescent="0.25">
      <c r="A21" s="17" t="s">
        <v>17</v>
      </c>
      <c r="B21" s="11" t="s">
        <v>808</v>
      </c>
      <c r="C21" s="11" t="s">
        <v>809</v>
      </c>
      <c r="D21" s="12">
        <v>24.65</v>
      </c>
      <c r="E21" s="17" t="s">
        <v>70</v>
      </c>
      <c r="F21" s="13"/>
      <c r="G21" s="13"/>
      <c r="H21" s="14">
        <f t="shared" si="4"/>
        <v>0</v>
      </c>
      <c r="I21" s="14">
        <f t="shared" si="5"/>
        <v>0</v>
      </c>
    </row>
    <row r="22" spans="1:9" x14ac:dyDescent="0.25">
      <c r="A22" s="5"/>
      <c r="B22" s="15"/>
      <c r="C22" s="15" t="s">
        <v>27</v>
      </c>
      <c r="D22" s="16"/>
      <c r="E22" s="5"/>
      <c r="F22" s="6"/>
      <c r="G22" s="6"/>
      <c r="H22" s="6">
        <f>SUM(H20:H21)</f>
        <v>0</v>
      </c>
      <c r="I22" s="6">
        <f>SUM(I20:I21)</f>
        <v>0</v>
      </c>
    </row>
    <row r="23" spans="1:9" x14ac:dyDescent="0.25">
      <c r="A23" s="7" t="s">
        <v>232</v>
      </c>
      <c r="B23" s="7" t="s">
        <v>233</v>
      </c>
      <c r="C23" s="7"/>
      <c r="D23" s="8"/>
      <c r="E23" s="7"/>
      <c r="F23" s="9"/>
      <c r="G23" s="9"/>
      <c r="H23" s="9"/>
      <c r="I23" s="9"/>
    </row>
    <row r="24" spans="1:9" ht="165" x14ac:dyDescent="0.25">
      <c r="A24" s="17" t="s">
        <v>13</v>
      </c>
      <c r="B24" s="11" t="s">
        <v>810</v>
      </c>
      <c r="C24" s="18" t="s">
        <v>811</v>
      </c>
      <c r="D24" s="12">
        <v>301.20999999999998</v>
      </c>
      <c r="E24" s="17" t="s">
        <v>33</v>
      </c>
      <c r="F24" s="13"/>
      <c r="G24" s="13"/>
      <c r="H24" s="14">
        <f t="shared" ref="H24:H29" si="6">ROUND(D24*F24,0)</f>
        <v>0</v>
      </c>
      <c r="I24" s="14">
        <f t="shared" ref="I24:I29" si="7">ROUND(D24*G24,0)</f>
        <v>0</v>
      </c>
    </row>
    <row r="25" spans="1:9" ht="165" x14ac:dyDescent="0.25">
      <c r="A25" s="17" t="s">
        <v>17</v>
      </c>
      <c r="B25" s="11" t="s">
        <v>812</v>
      </c>
      <c r="C25" s="18" t="s">
        <v>813</v>
      </c>
      <c r="D25" s="12">
        <v>70.759999999999991</v>
      </c>
      <c r="E25" s="17" t="s">
        <v>33</v>
      </c>
      <c r="F25" s="13"/>
      <c r="G25" s="13"/>
      <c r="H25" s="14">
        <f t="shared" si="6"/>
        <v>0</v>
      </c>
      <c r="I25" s="14">
        <f t="shared" si="7"/>
        <v>0</v>
      </c>
    </row>
    <row r="26" spans="1:9" ht="165" x14ac:dyDescent="0.25">
      <c r="A26" s="17" t="s">
        <v>19</v>
      </c>
      <c r="B26" s="11" t="s">
        <v>814</v>
      </c>
      <c r="C26" s="18" t="s">
        <v>815</v>
      </c>
      <c r="D26" s="12">
        <v>41.28</v>
      </c>
      <c r="E26" s="17" t="s">
        <v>33</v>
      </c>
      <c r="F26" s="13"/>
      <c r="G26" s="13"/>
      <c r="H26" s="14">
        <f t="shared" si="6"/>
        <v>0</v>
      </c>
      <c r="I26" s="14">
        <f t="shared" si="7"/>
        <v>0</v>
      </c>
    </row>
    <row r="27" spans="1:9" ht="105" x14ac:dyDescent="0.25">
      <c r="A27" s="17" t="s">
        <v>21</v>
      </c>
      <c r="B27" s="11" t="s">
        <v>816</v>
      </c>
      <c r="C27" s="18" t="s">
        <v>817</v>
      </c>
      <c r="D27" s="12">
        <v>2232</v>
      </c>
      <c r="E27" s="17" t="s">
        <v>16</v>
      </c>
      <c r="F27" s="13"/>
      <c r="G27" s="13"/>
      <c r="H27" s="14">
        <f t="shared" si="6"/>
        <v>0</v>
      </c>
      <c r="I27" s="14">
        <f t="shared" si="7"/>
        <v>0</v>
      </c>
    </row>
    <row r="28" spans="1:9" ht="105" x14ac:dyDescent="0.25">
      <c r="A28" s="17" t="s">
        <v>24</v>
      </c>
      <c r="B28" s="11" t="s">
        <v>818</v>
      </c>
      <c r="C28" s="18" t="s">
        <v>819</v>
      </c>
      <c r="D28" s="12">
        <v>413.25</v>
      </c>
      <c r="E28" s="17" t="s">
        <v>33</v>
      </c>
      <c r="F28" s="13"/>
      <c r="G28" s="13"/>
      <c r="H28" s="14">
        <f t="shared" si="6"/>
        <v>0</v>
      </c>
      <c r="I28" s="14">
        <f t="shared" si="7"/>
        <v>0</v>
      </c>
    </row>
    <row r="29" spans="1:9" x14ac:dyDescent="0.25">
      <c r="A29" s="17" t="s">
        <v>26</v>
      </c>
      <c r="B29" s="11" t="s">
        <v>113</v>
      </c>
      <c r="C29" s="18" t="s">
        <v>820</v>
      </c>
      <c r="D29" s="12">
        <v>73</v>
      </c>
      <c r="E29" s="17" t="s">
        <v>70</v>
      </c>
      <c r="F29" s="13"/>
      <c r="G29" s="13"/>
      <c r="H29" s="14">
        <f t="shared" si="6"/>
        <v>0</v>
      </c>
      <c r="I29" s="14">
        <f t="shared" si="7"/>
        <v>0</v>
      </c>
    </row>
    <row r="30" spans="1:9" x14ac:dyDescent="0.25">
      <c r="A30" s="5"/>
      <c r="B30" s="15"/>
      <c r="C30" s="15" t="s">
        <v>27</v>
      </c>
      <c r="D30" s="16"/>
      <c r="E30" s="5"/>
      <c r="F30" s="6"/>
      <c r="G30" s="6"/>
      <c r="H30" s="6">
        <f>SUM(H24:H29)</f>
        <v>0</v>
      </c>
      <c r="I30" s="6">
        <f>SUM(I24:I29)</f>
        <v>0</v>
      </c>
    </row>
    <row r="31" spans="1:9" x14ac:dyDescent="0.25">
      <c r="A31" s="7" t="s">
        <v>821</v>
      </c>
      <c r="B31" s="7" t="s">
        <v>822</v>
      </c>
      <c r="C31" s="7"/>
      <c r="D31" s="8"/>
      <c r="E31" s="7"/>
      <c r="F31" s="9"/>
      <c r="G31" s="9"/>
      <c r="H31" s="9"/>
      <c r="I31" s="9"/>
    </row>
    <row r="32" spans="1:9" ht="45" x14ac:dyDescent="0.25">
      <c r="A32" s="17" t="s">
        <v>13</v>
      </c>
      <c r="B32" s="18" t="s">
        <v>113</v>
      </c>
      <c r="C32" s="18" t="s">
        <v>823</v>
      </c>
      <c r="D32" s="12">
        <v>0</v>
      </c>
      <c r="E32" s="17" t="s">
        <v>16</v>
      </c>
      <c r="F32" s="13" t="s">
        <v>862</v>
      </c>
      <c r="G32" s="13"/>
      <c r="H32" s="13"/>
      <c r="I32" s="13"/>
    </row>
    <row r="33" spans="1:9" x14ac:dyDescent="0.25">
      <c r="A33" s="5"/>
      <c r="B33" s="15"/>
      <c r="C33" s="15" t="s">
        <v>27</v>
      </c>
      <c r="D33" s="16"/>
      <c r="E33" s="5"/>
      <c r="F33" s="6"/>
      <c r="G33" s="6"/>
      <c r="H33" s="6">
        <f>SUM(H32)</f>
        <v>0</v>
      </c>
      <c r="I33" s="6">
        <f>SUM(I32)</f>
        <v>0</v>
      </c>
    </row>
    <row r="34" spans="1:9" ht="15.75" thickBot="1" x14ac:dyDescent="0.3"/>
    <row r="35" spans="1:9" ht="15.75" thickBot="1" x14ac:dyDescent="0.3">
      <c r="A35" s="89" t="s">
        <v>832</v>
      </c>
      <c r="B35" s="90"/>
      <c r="C35" s="90"/>
      <c r="D35" s="91"/>
      <c r="E35" s="90"/>
      <c r="F35" s="92"/>
      <c r="G35" s="92"/>
      <c r="H35" s="93">
        <f>H10+H18+H22+H30+H33</f>
        <v>0</v>
      </c>
      <c r="I35" s="93">
        <f>I10+I18+I22+I30+I33</f>
        <v>0</v>
      </c>
    </row>
  </sheetData>
  <mergeCells count="1">
    <mergeCell ref="D5: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opLeftCell="A10" zoomScale="70" zoomScaleNormal="70" workbookViewId="0">
      <selection activeCell="G12" sqref="F7:G12"/>
    </sheetView>
  </sheetViews>
  <sheetFormatPr defaultRowHeight="15" x14ac:dyDescent="0.25"/>
  <cols>
    <col min="3" max="3" width="18.5703125" bestFit="1" customWidth="1"/>
  </cols>
  <sheetData>
    <row r="1" spans="1:9" x14ac:dyDescent="0.25">
      <c r="A1" s="1" t="s">
        <v>0</v>
      </c>
      <c r="B1" s="2"/>
      <c r="C1" s="2"/>
      <c r="D1" s="3"/>
      <c r="E1" s="2"/>
      <c r="F1" s="4"/>
      <c r="G1" s="4"/>
      <c r="H1" s="4"/>
      <c r="I1" s="4"/>
    </row>
    <row r="2" spans="1:9" x14ac:dyDescent="0.25">
      <c r="A2" s="1" t="s">
        <v>1</v>
      </c>
      <c r="B2" s="2"/>
      <c r="C2" s="2"/>
      <c r="D2" s="3"/>
      <c r="E2" s="2"/>
      <c r="F2" s="4"/>
      <c r="G2" s="4"/>
      <c r="H2" s="4"/>
      <c r="I2" s="4"/>
    </row>
    <row r="3" spans="1:9" x14ac:dyDescent="0.25">
      <c r="A3" s="1" t="s">
        <v>2</v>
      </c>
      <c r="B3" s="2"/>
      <c r="C3" s="2"/>
      <c r="D3" s="3"/>
      <c r="E3" s="2"/>
      <c r="F3" s="4"/>
      <c r="G3" s="4"/>
      <c r="H3" s="4"/>
      <c r="I3" s="4"/>
    </row>
    <row r="4" spans="1:9" x14ac:dyDescent="0.25">
      <c r="A4" s="2"/>
      <c r="B4" s="2"/>
      <c r="C4" s="2"/>
      <c r="D4" s="3"/>
      <c r="E4" s="2"/>
      <c r="F4" s="4"/>
      <c r="G4" s="4"/>
      <c r="H4" s="4"/>
      <c r="I4" s="4"/>
    </row>
    <row r="5" spans="1:9" x14ac:dyDescent="0.25">
      <c r="A5" s="5" t="s">
        <v>3</v>
      </c>
      <c r="B5" s="5" t="s">
        <v>4</v>
      </c>
      <c r="C5" s="5" t="s">
        <v>5</v>
      </c>
      <c r="D5" s="132" t="s">
        <v>6</v>
      </c>
      <c r="E5" s="132"/>
      <c r="F5" s="6" t="s">
        <v>7</v>
      </c>
      <c r="G5" s="6" t="s">
        <v>8</v>
      </c>
      <c r="H5" s="6" t="s">
        <v>9</v>
      </c>
      <c r="I5" s="6" t="s">
        <v>10</v>
      </c>
    </row>
    <row r="6" spans="1:9" x14ac:dyDescent="0.25">
      <c r="A6" s="7" t="s">
        <v>11</v>
      </c>
      <c r="B6" s="7" t="s">
        <v>12</v>
      </c>
      <c r="C6" s="7"/>
      <c r="D6" s="8"/>
      <c r="E6" s="7"/>
      <c r="F6" s="9"/>
      <c r="G6" s="9"/>
      <c r="H6" s="9"/>
      <c r="I6" s="9"/>
    </row>
    <row r="7" spans="1:9" ht="135" x14ac:dyDescent="0.25">
      <c r="A7" s="10" t="s">
        <v>13</v>
      </c>
      <c r="B7" s="11" t="s">
        <v>14</v>
      </c>
      <c r="C7" s="11" t="s">
        <v>15</v>
      </c>
      <c r="D7" s="12">
        <v>1</v>
      </c>
      <c r="E7" s="10" t="s">
        <v>16</v>
      </c>
      <c r="F7" s="13"/>
      <c r="G7" s="13"/>
      <c r="H7" s="14">
        <f t="shared" ref="H7:H12" si="0">ROUND(D7*F7,0)</f>
        <v>0</v>
      </c>
      <c r="I7" s="14">
        <f t="shared" ref="I7:I12" si="1">ROUND(D7*G7,0)</f>
        <v>0</v>
      </c>
    </row>
    <row r="8" spans="1:9" ht="120" x14ac:dyDescent="0.25">
      <c r="A8" s="10" t="s">
        <v>17</v>
      </c>
      <c r="B8" s="11" t="s">
        <v>14</v>
      </c>
      <c r="C8" s="11" t="s">
        <v>18</v>
      </c>
      <c r="D8" s="12">
        <v>1</v>
      </c>
      <c r="E8" s="10" t="s">
        <v>16</v>
      </c>
      <c r="F8" s="13"/>
      <c r="G8" s="13"/>
      <c r="H8" s="14">
        <f t="shared" si="0"/>
        <v>0</v>
      </c>
      <c r="I8" s="14">
        <f t="shared" si="1"/>
        <v>0</v>
      </c>
    </row>
    <row r="9" spans="1:9" ht="90" x14ac:dyDescent="0.25">
      <c r="A9" s="10" t="s">
        <v>19</v>
      </c>
      <c r="B9" s="11" t="s">
        <v>14</v>
      </c>
      <c r="C9" s="11" t="s">
        <v>20</v>
      </c>
      <c r="D9" s="12">
        <v>1</v>
      </c>
      <c r="E9" s="10" t="s">
        <v>16</v>
      </c>
      <c r="F9" s="13"/>
      <c r="G9" s="13"/>
      <c r="H9" s="14">
        <f t="shared" si="0"/>
        <v>0</v>
      </c>
      <c r="I9" s="14">
        <f t="shared" si="1"/>
        <v>0</v>
      </c>
    </row>
    <row r="10" spans="1:9" ht="120" x14ac:dyDescent="0.25">
      <c r="A10" s="10" t="s">
        <v>21</v>
      </c>
      <c r="B10" s="11" t="s">
        <v>22</v>
      </c>
      <c r="C10" s="11" t="s">
        <v>23</v>
      </c>
      <c r="D10" s="12">
        <v>1</v>
      </c>
      <c r="E10" s="10" t="s">
        <v>16</v>
      </c>
      <c r="F10" s="13"/>
      <c r="G10" s="13"/>
      <c r="H10" s="14">
        <f t="shared" si="0"/>
        <v>0</v>
      </c>
      <c r="I10" s="14">
        <f t="shared" si="1"/>
        <v>0</v>
      </c>
    </row>
    <row r="11" spans="1:9" ht="105" x14ac:dyDescent="0.25">
      <c r="A11" s="10" t="s">
        <v>24</v>
      </c>
      <c r="B11" s="11" t="s">
        <v>22</v>
      </c>
      <c r="C11" s="11" t="s">
        <v>25</v>
      </c>
      <c r="D11" s="12">
        <v>1</v>
      </c>
      <c r="E11" s="10" t="s">
        <v>16</v>
      </c>
      <c r="F11" s="13"/>
      <c r="G11" s="13"/>
      <c r="H11" s="14">
        <f t="shared" si="0"/>
        <v>0</v>
      </c>
      <c r="I11" s="14">
        <f t="shared" si="1"/>
        <v>0</v>
      </c>
    </row>
    <row r="12" spans="1:9" ht="75" x14ac:dyDescent="0.25">
      <c r="A12" s="10" t="s">
        <v>26</v>
      </c>
      <c r="B12" s="11" t="s">
        <v>22</v>
      </c>
      <c r="C12" s="11" t="s">
        <v>861</v>
      </c>
      <c r="D12" s="12">
        <v>1</v>
      </c>
      <c r="E12" s="10" t="s">
        <v>16</v>
      </c>
      <c r="F12" s="13"/>
      <c r="G12" s="13"/>
      <c r="H12" s="14">
        <f t="shared" si="0"/>
        <v>0</v>
      </c>
      <c r="I12" s="14">
        <f t="shared" si="1"/>
        <v>0</v>
      </c>
    </row>
    <row r="13" spans="1:9" ht="30" x14ac:dyDescent="0.25">
      <c r="A13" s="5"/>
      <c r="B13" s="15"/>
      <c r="C13" s="15" t="s">
        <v>27</v>
      </c>
      <c r="D13" s="16"/>
      <c r="E13" s="5"/>
      <c r="F13" s="6"/>
      <c r="G13" s="6"/>
      <c r="H13" s="6">
        <f>SUM(H7:H12)</f>
        <v>0</v>
      </c>
      <c r="I13" s="6">
        <f>SUM(I7:I12)</f>
        <v>0</v>
      </c>
    </row>
    <row r="14" spans="1:9" ht="15.75" thickBot="1" x14ac:dyDescent="0.3"/>
    <row r="15" spans="1:9" ht="15.75" thickBot="1" x14ac:dyDescent="0.3">
      <c r="A15" s="94" t="s">
        <v>833</v>
      </c>
      <c r="B15" s="95"/>
      <c r="C15" s="95"/>
      <c r="D15" s="95"/>
      <c r="E15" s="95"/>
      <c r="F15" s="95"/>
      <c r="G15" s="95"/>
      <c r="H15" s="97">
        <f>H13</f>
        <v>0</v>
      </c>
      <c r="I15" s="97">
        <f>I13</f>
        <v>0</v>
      </c>
    </row>
  </sheetData>
  <mergeCells count="1">
    <mergeCell ref="D5:E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opLeftCell="A27" zoomScale="55" zoomScaleNormal="55" workbookViewId="0">
      <selection activeCell="G30" sqref="F7:G30"/>
    </sheetView>
  </sheetViews>
  <sheetFormatPr defaultRowHeight="15" x14ac:dyDescent="0.25"/>
  <cols>
    <col min="1" max="1" width="9.140625" style="2"/>
    <col min="2" max="2" width="31.7109375" style="2" bestFit="1" customWidth="1"/>
    <col min="3" max="3" width="56" style="2" customWidth="1"/>
    <col min="4" max="4" width="10" style="3" bestFit="1" customWidth="1"/>
    <col min="5" max="5" width="4.42578125" style="2" bestFit="1" customWidth="1"/>
    <col min="6" max="9" width="9.140625" style="4"/>
    <col min="10" max="16384" width="9.140625" style="2"/>
  </cols>
  <sheetData>
    <row r="1" spans="1:9" x14ac:dyDescent="0.25">
      <c r="A1" s="1" t="s">
        <v>0</v>
      </c>
    </row>
    <row r="2" spans="1:9" x14ac:dyDescent="0.25">
      <c r="A2" s="1" t="s">
        <v>1</v>
      </c>
    </row>
    <row r="3" spans="1:9" x14ac:dyDescent="0.25">
      <c r="A3" s="1" t="s">
        <v>28</v>
      </c>
    </row>
    <row r="5" spans="1:9" s="1" customFormat="1" x14ac:dyDescent="0.25">
      <c r="A5" s="5" t="s">
        <v>3</v>
      </c>
      <c r="B5" s="5" t="s">
        <v>4</v>
      </c>
      <c r="C5" s="5" t="s">
        <v>5</v>
      </c>
      <c r="D5" s="132" t="s">
        <v>6</v>
      </c>
      <c r="E5" s="132"/>
      <c r="F5" s="6" t="s">
        <v>7</v>
      </c>
      <c r="G5" s="6" t="s">
        <v>8</v>
      </c>
      <c r="H5" s="6" t="s">
        <v>9</v>
      </c>
      <c r="I5" s="6" t="s">
        <v>10</v>
      </c>
    </row>
    <row r="6" spans="1:9" s="1" customFormat="1" x14ac:dyDescent="0.25">
      <c r="A6" s="7" t="s">
        <v>29</v>
      </c>
      <c r="B6" s="7" t="s">
        <v>30</v>
      </c>
      <c r="C6" s="7"/>
      <c r="D6" s="8"/>
      <c r="E6" s="7"/>
      <c r="F6" s="9"/>
      <c r="G6" s="9"/>
      <c r="H6" s="9"/>
      <c r="I6" s="9"/>
    </row>
    <row r="7" spans="1:9" ht="60" x14ac:dyDescent="0.25">
      <c r="A7" s="10" t="s">
        <v>13</v>
      </c>
      <c r="B7" s="11" t="s">
        <v>31</v>
      </c>
      <c r="C7" s="11" t="s">
        <v>32</v>
      </c>
      <c r="D7" s="12">
        <v>2.11</v>
      </c>
      <c r="E7" s="17" t="s">
        <v>33</v>
      </c>
      <c r="F7" s="13"/>
      <c r="G7" s="13"/>
      <c r="H7" s="14">
        <f>ROUND(D7*F7,0)</f>
        <v>0</v>
      </c>
      <c r="I7" s="14">
        <f>ROUND(D7*G7,0)</f>
        <v>0</v>
      </c>
    </row>
    <row r="8" spans="1:9" s="1" customFormat="1" x14ac:dyDescent="0.25">
      <c r="A8" s="5"/>
      <c r="B8" s="15"/>
      <c r="C8" s="15" t="s">
        <v>27</v>
      </c>
      <c r="D8" s="16"/>
      <c r="E8" s="5"/>
      <c r="F8" s="6"/>
      <c r="G8" s="6"/>
      <c r="H8" s="6">
        <f>SUM(H7)</f>
        <v>0</v>
      </c>
      <c r="I8" s="6">
        <f>SUM(I7)</f>
        <v>0</v>
      </c>
    </row>
    <row r="9" spans="1:9" s="1" customFormat="1" x14ac:dyDescent="0.25">
      <c r="A9" s="7" t="s">
        <v>34</v>
      </c>
      <c r="B9" s="7" t="s">
        <v>35</v>
      </c>
      <c r="C9" s="7"/>
      <c r="D9" s="8"/>
      <c r="E9" s="7"/>
      <c r="F9" s="9"/>
      <c r="G9" s="9"/>
      <c r="H9" s="9"/>
      <c r="I9" s="9"/>
    </row>
    <row r="10" spans="1:9" ht="75" x14ac:dyDescent="0.25">
      <c r="A10" s="10" t="s">
        <v>13</v>
      </c>
      <c r="B10" s="11" t="s">
        <v>36</v>
      </c>
      <c r="C10" s="11" t="s">
        <v>37</v>
      </c>
      <c r="D10" s="12">
        <v>47.4</v>
      </c>
      <c r="E10" s="10" t="s">
        <v>38</v>
      </c>
      <c r="F10" s="13"/>
      <c r="G10" s="13"/>
      <c r="H10" s="14">
        <f t="shared" ref="H10:H15" si="0">ROUND(D10*F10,0)</f>
        <v>0</v>
      </c>
      <c r="I10" s="14">
        <f t="shared" ref="I10:I15" si="1">ROUND(D10*G10,0)</f>
        <v>0</v>
      </c>
    </row>
    <row r="11" spans="1:9" ht="120" x14ac:dyDescent="0.25">
      <c r="A11" s="10" t="s">
        <v>17</v>
      </c>
      <c r="B11" s="11" t="s">
        <v>39</v>
      </c>
      <c r="C11" s="11" t="s">
        <v>40</v>
      </c>
      <c r="D11" s="12">
        <v>7.37</v>
      </c>
      <c r="E11" s="10" t="s">
        <v>38</v>
      </c>
      <c r="F11" s="13"/>
      <c r="G11" s="13"/>
      <c r="H11" s="14">
        <f t="shared" si="0"/>
        <v>0</v>
      </c>
      <c r="I11" s="14">
        <f t="shared" si="1"/>
        <v>0</v>
      </c>
    </row>
    <row r="12" spans="1:9" ht="75" x14ac:dyDescent="0.25">
      <c r="A12" s="10" t="s">
        <v>19</v>
      </c>
      <c r="B12" s="11" t="s">
        <v>41</v>
      </c>
      <c r="C12" s="11" t="s">
        <v>42</v>
      </c>
      <c r="D12" s="12">
        <v>54.3</v>
      </c>
      <c r="E12" s="10" t="s">
        <v>33</v>
      </c>
      <c r="F12" s="13"/>
      <c r="G12" s="13"/>
      <c r="H12" s="14">
        <f t="shared" si="0"/>
        <v>0</v>
      </c>
      <c r="I12" s="14">
        <f t="shared" si="1"/>
        <v>0</v>
      </c>
    </row>
    <row r="13" spans="1:9" ht="90" x14ac:dyDescent="0.25">
      <c r="A13" s="10" t="s">
        <v>21</v>
      </c>
      <c r="B13" s="11" t="s">
        <v>43</v>
      </c>
      <c r="C13" s="11" t="s">
        <v>44</v>
      </c>
      <c r="D13" s="12">
        <v>4.82</v>
      </c>
      <c r="E13" s="10" t="s">
        <v>38</v>
      </c>
      <c r="F13" s="13"/>
      <c r="G13" s="13"/>
      <c r="H13" s="14">
        <f t="shared" si="0"/>
        <v>0</v>
      </c>
      <c r="I13" s="14">
        <f t="shared" si="1"/>
        <v>0</v>
      </c>
    </row>
    <row r="14" spans="1:9" ht="75" x14ac:dyDescent="0.25">
      <c r="A14" s="10" t="s">
        <v>24</v>
      </c>
      <c r="B14" s="11" t="s">
        <v>45</v>
      </c>
      <c r="C14" s="11" t="s">
        <v>46</v>
      </c>
      <c r="D14" s="12">
        <v>54.769999999999996</v>
      </c>
      <c r="E14" s="17" t="s">
        <v>38</v>
      </c>
      <c r="F14" s="13"/>
      <c r="G14" s="13"/>
      <c r="H14" s="14">
        <f t="shared" si="0"/>
        <v>0</v>
      </c>
      <c r="I14" s="14">
        <f t="shared" si="1"/>
        <v>0</v>
      </c>
    </row>
    <row r="15" spans="1:9" ht="120" x14ac:dyDescent="0.25">
      <c r="A15" s="10" t="s">
        <v>26</v>
      </c>
      <c r="B15" s="11" t="s">
        <v>47</v>
      </c>
      <c r="C15" s="11" t="s">
        <v>48</v>
      </c>
      <c r="D15" s="12">
        <v>4.82</v>
      </c>
      <c r="E15" s="17" t="s">
        <v>38</v>
      </c>
      <c r="F15" s="13"/>
      <c r="G15" s="13"/>
      <c r="H15" s="14">
        <f t="shared" si="0"/>
        <v>0</v>
      </c>
      <c r="I15" s="14">
        <f t="shared" si="1"/>
        <v>0</v>
      </c>
    </row>
    <row r="16" spans="1:9" s="1" customFormat="1" x14ac:dyDescent="0.25">
      <c r="A16" s="5"/>
      <c r="B16" s="15"/>
      <c r="C16" s="15" t="s">
        <v>27</v>
      </c>
      <c r="D16" s="16"/>
      <c r="E16" s="5"/>
      <c r="F16" s="6"/>
      <c r="G16" s="6"/>
      <c r="H16" s="6">
        <f>SUM(H10:H15)</f>
        <v>0</v>
      </c>
      <c r="I16" s="6">
        <f>SUM(I10:I15)</f>
        <v>0</v>
      </c>
    </row>
    <row r="17" spans="1:9" s="1" customFormat="1" x14ac:dyDescent="0.25">
      <c r="A17" s="7" t="s">
        <v>49</v>
      </c>
      <c r="B17" s="7" t="s">
        <v>50</v>
      </c>
      <c r="C17" s="7"/>
      <c r="D17" s="8"/>
      <c r="E17" s="7"/>
      <c r="F17" s="9"/>
      <c r="G17" s="9"/>
      <c r="H17" s="9"/>
      <c r="I17" s="9"/>
    </row>
    <row r="18" spans="1:9" ht="90" x14ac:dyDescent="0.25">
      <c r="A18" s="10" t="s">
        <v>13</v>
      </c>
      <c r="B18" s="11" t="s">
        <v>51</v>
      </c>
      <c r="C18" s="18" t="s">
        <v>52</v>
      </c>
      <c r="D18" s="12">
        <v>7.37</v>
      </c>
      <c r="E18" s="17" t="s">
        <v>38</v>
      </c>
      <c r="F18" s="13"/>
      <c r="G18" s="13"/>
      <c r="H18" s="13">
        <f>ROUND(D18*F18,0)</f>
        <v>0</v>
      </c>
      <c r="I18" s="14">
        <f>ROUND(D18*G18,0)</f>
        <v>0</v>
      </c>
    </row>
    <row r="19" spans="1:9" s="1" customFormat="1" x14ac:dyDescent="0.25">
      <c r="A19" s="5"/>
      <c r="B19" s="15"/>
      <c r="C19" s="15" t="s">
        <v>27</v>
      </c>
      <c r="D19" s="16"/>
      <c r="E19" s="5"/>
      <c r="F19" s="6"/>
      <c r="G19" s="6"/>
      <c r="H19" s="6">
        <f>SUM(H18)</f>
        <v>0</v>
      </c>
      <c r="I19" s="6">
        <f>SUM(I18)</f>
        <v>0</v>
      </c>
    </row>
    <row r="20" spans="1:9" s="1" customFormat="1" x14ac:dyDescent="0.25">
      <c r="A20" s="7" t="s">
        <v>53</v>
      </c>
      <c r="B20" s="7" t="s">
        <v>54</v>
      </c>
      <c r="C20" s="7"/>
      <c r="D20" s="8"/>
      <c r="E20" s="7"/>
      <c r="F20" s="9"/>
      <c r="G20" s="9"/>
      <c r="H20" s="9"/>
      <c r="I20" s="9"/>
    </row>
    <row r="21" spans="1:9" ht="75" x14ac:dyDescent="0.25">
      <c r="A21" s="10" t="s">
        <v>13</v>
      </c>
      <c r="B21" s="11" t="s">
        <v>55</v>
      </c>
      <c r="C21" s="11" t="s">
        <v>56</v>
      </c>
      <c r="D21" s="19">
        <v>0.218</v>
      </c>
      <c r="E21" s="17" t="s">
        <v>57</v>
      </c>
      <c r="F21" s="13"/>
      <c r="G21" s="13"/>
      <c r="H21" s="13">
        <f>ROUND(D21*F21,0)</f>
        <v>0</v>
      </c>
      <c r="I21" s="13">
        <f>ROUND(D21*G21,0)</f>
        <v>0</v>
      </c>
    </row>
    <row r="22" spans="1:9" ht="120" x14ac:dyDescent="0.25">
      <c r="A22" s="10" t="s">
        <v>17</v>
      </c>
      <c r="B22" s="11" t="s">
        <v>58</v>
      </c>
      <c r="C22" s="11" t="s">
        <v>59</v>
      </c>
      <c r="D22" s="12">
        <v>5.43</v>
      </c>
      <c r="E22" s="17" t="s">
        <v>38</v>
      </c>
      <c r="F22" s="13"/>
      <c r="G22" s="13"/>
      <c r="H22" s="14">
        <f>ROUND(D22*F22,0)</f>
        <v>0</v>
      </c>
      <c r="I22" s="14">
        <f>ROUND(D22*G22,0)</f>
        <v>0</v>
      </c>
    </row>
    <row r="23" spans="1:9" ht="75" x14ac:dyDescent="0.25">
      <c r="A23" s="10" t="s">
        <v>19</v>
      </c>
      <c r="B23" s="11" t="s">
        <v>60</v>
      </c>
      <c r="C23" s="18" t="s">
        <v>61</v>
      </c>
      <c r="D23" s="12">
        <v>54.28</v>
      </c>
      <c r="E23" s="17" t="s">
        <v>33</v>
      </c>
      <c r="F23" s="13"/>
      <c r="G23" s="13"/>
      <c r="H23" s="13">
        <f>ROUND(D23*F23,0)</f>
        <v>0</v>
      </c>
      <c r="I23" s="13">
        <f>ROUND(D23*G23,0)</f>
        <v>0</v>
      </c>
    </row>
    <row r="24" spans="1:9" s="1" customFormat="1" x14ac:dyDescent="0.25">
      <c r="A24" s="5"/>
      <c r="B24" s="15"/>
      <c r="C24" s="15" t="s">
        <v>27</v>
      </c>
      <c r="D24" s="16"/>
      <c r="E24" s="5"/>
      <c r="F24" s="6"/>
      <c r="G24" s="6"/>
      <c r="H24" s="6">
        <f>SUM(H21:H23)</f>
        <v>0</v>
      </c>
      <c r="I24" s="6">
        <f>SUM(I21:I23)</f>
        <v>0</v>
      </c>
    </row>
    <row r="25" spans="1:9" s="1" customFormat="1" x14ac:dyDescent="0.25">
      <c r="A25" s="7" t="s">
        <v>62</v>
      </c>
      <c r="B25" s="7" t="s">
        <v>63</v>
      </c>
      <c r="C25" s="7"/>
      <c r="D25" s="8"/>
      <c r="E25" s="7"/>
      <c r="F25" s="9"/>
      <c r="G25" s="9"/>
      <c r="H25" s="9"/>
      <c r="I25" s="9"/>
    </row>
    <row r="26" spans="1:9" ht="165" x14ac:dyDescent="0.25">
      <c r="A26" s="10" t="s">
        <v>13</v>
      </c>
      <c r="B26" s="11" t="s">
        <v>64</v>
      </c>
      <c r="C26" s="11" t="s">
        <v>65</v>
      </c>
      <c r="D26" s="12">
        <v>15.34</v>
      </c>
      <c r="E26" s="10" t="s">
        <v>33</v>
      </c>
      <c r="F26" s="13"/>
      <c r="G26" s="13"/>
      <c r="H26" s="14">
        <f>ROUND(D26*F26,0)</f>
        <v>0</v>
      </c>
      <c r="I26" s="14">
        <f>ROUND(D26*G26,0)</f>
        <v>0</v>
      </c>
    </row>
    <row r="27" spans="1:9" s="1" customFormat="1" x14ac:dyDescent="0.25">
      <c r="A27" s="5"/>
      <c r="B27" s="15"/>
      <c r="C27" s="15" t="s">
        <v>27</v>
      </c>
      <c r="D27" s="16"/>
      <c r="E27" s="5"/>
      <c r="F27" s="6"/>
      <c r="G27" s="6"/>
      <c r="H27" s="6">
        <f>SUM(H26)</f>
        <v>0</v>
      </c>
      <c r="I27" s="6">
        <f>SUM(I26)</f>
        <v>0</v>
      </c>
    </row>
    <row r="28" spans="1:9" s="1" customFormat="1" x14ac:dyDescent="0.25">
      <c r="A28" s="7" t="s">
        <v>11</v>
      </c>
      <c r="B28" s="7" t="s">
        <v>12</v>
      </c>
      <c r="C28" s="7"/>
      <c r="D28" s="8"/>
      <c r="E28" s="7"/>
      <c r="F28" s="9"/>
      <c r="G28" s="9"/>
      <c r="H28" s="9"/>
      <c r="I28" s="9"/>
    </row>
    <row r="29" spans="1:9" ht="120" x14ac:dyDescent="0.25">
      <c r="A29" s="10" t="s">
        <v>13</v>
      </c>
      <c r="B29" s="11" t="s">
        <v>66</v>
      </c>
      <c r="C29" s="11" t="s">
        <v>67</v>
      </c>
      <c r="D29" s="12">
        <v>54.28</v>
      </c>
      <c r="E29" s="10" t="s">
        <v>33</v>
      </c>
      <c r="F29" s="13"/>
      <c r="G29" s="13"/>
      <c r="H29" s="14">
        <f>ROUND(D29*F29,0)</f>
        <v>0</v>
      </c>
      <c r="I29" s="14">
        <f>ROUND(D29*G29,0)</f>
        <v>0</v>
      </c>
    </row>
    <row r="30" spans="1:9" ht="120" x14ac:dyDescent="0.25">
      <c r="A30" s="10" t="s">
        <v>17</v>
      </c>
      <c r="B30" s="11" t="s">
        <v>68</v>
      </c>
      <c r="C30" s="11" t="s">
        <v>69</v>
      </c>
      <c r="D30" s="12">
        <v>21.05</v>
      </c>
      <c r="E30" s="10" t="s">
        <v>70</v>
      </c>
      <c r="F30" s="13"/>
      <c r="G30" s="13"/>
      <c r="H30" s="14">
        <f>ROUND(D30*F30,0)</f>
        <v>0</v>
      </c>
      <c r="I30" s="14">
        <f>ROUND(D30*G30,0)</f>
        <v>0</v>
      </c>
    </row>
    <row r="31" spans="1:9" s="1" customFormat="1" x14ac:dyDescent="0.25">
      <c r="A31" s="5"/>
      <c r="B31" s="15"/>
      <c r="C31" s="15" t="s">
        <v>27</v>
      </c>
      <c r="D31" s="16"/>
      <c r="E31" s="5"/>
      <c r="F31" s="6"/>
      <c r="G31" s="6"/>
      <c r="H31" s="6">
        <f>SUM(H29:H30)</f>
        <v>0</v>
      </c>
      <c r="I31" s="6">
        <f>SUM(I29:I30)</f>
        <v>0</v>
      </c>
    </row>
    <row r="32" spans="1:9" ht="15.75" thickBot="1" x14ac:dyDescent="0.3"/>
    <row r="33" spans="1:9" ht="15.75" thickBot="1" x14ac:dyDescent="0.3">
      <c r="A33" s="89" t="s">
        <v>834</v>
      </c>
      <c r="B33" s="90"/>
      <c r="C33" s="90"/>
      <c r="D33" s="91"/>
      <c r="E33" s="90"/>
      <c r="F33" s="92"/>
      <c r="G33" s="92"/>
      <c r="H33" s="93">
        <f>H8+H16+H19+H24+H27+H31</f>
        <v>0</v>
      </c>
      <c r="I33" s="93">
        <f>I8+I16+I19+I24+I27+I31</f>
        <v>0</v>
      </c>
    </row>
  </sheetData>
  <mergeCells count="1">
    <mergeCell ref="D5:E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6"/>
  <sheetViews>
    <sheetView topLeftCell="A102" zoomScale="55" zoomScaleNormal="55" workbookViewId="0">
      <selection activeCell="G104" sqref="F7:G104"/>
    </sheetView>
  </sheetViews>
  <sheetFormatPr defaultRowHeight="15" x14ac:dyDescent="0.25"/>
  <cols>
    <col min="1" max="1" width="9.140625" style="2"/>
    <col min="2" max="2" width="31.7109375" style="2" bestFit="1" customWidth="1"/>
    <col min="3" max="3" width="56" style="2" customWidth="1"/>
    <col min="4" max="4" width="10" style="3" bestFit="1" customWidth="1"/>
    <col min="5" max="5" width="7.140625" style="2" bestFit="1" customWidth="1"/>
    <col min="6" max="9" width="9.140625" style="4"/>
    <col min="10" max="16384" width="9.140625" style="2"/>
  </cols>
  <sheetData>
    <row r="1" spans="1:11" x14ac:dyDescent="0.25">
      <c r="A1" s="1" t="s">
        <v>0</v>
      </c>
    </row>
    <row r="2" spans="1:11" x14ac:dyDescent="0.25">
      <c r="A2" s="1" t="s">
        <v>1</v>
      </c>
    </row>
    <row r="3" spans="1:11" x14ac:dyDescent="0.25">
      <c r="A3" s="20" t="s">
        <v>71</v>
      </c>
    </row>
    <row r="5" spans="1:11" s="1" customFormat="1" x14ac:dyDescent="0.25">
      <c r="A5" s="5" t="s">
        <v>3</v>
      </c>
      <c r="B5" s="5" t="s">
        <v>4</v>
      </c>
      <c r="C5" s="5" t="s">
        <v>5</v>
      </c>
      <c r="D5" s="132" t="s">
        <v>6</v>
      </c>
      <c r="E5" s="132"/>
      <c r="F5" s="6" t="s">
        <v>7</v>
      </c>
      <c r="G5" s="6" t="s">
        <v>8</v>
      </c>
      <c r="H5" s="6" t="s">
        <v>9</v>
      </c>
      <c r="I5" s="6" t="s">
        <v>10</v>
      </c>
    </row>
    <row r="6" spans="1:11" s="1" customFormat="1" x14ac:dyDescent="0.25">
      <c r="A6" s="7" t="s">
        <v>34</v>
      </c>
      <c r="B6" s="7" t="s">
        <v>35</v>
      </c>
      <c r="C6" s="7"/>
      <c r="D6" s="8"/>
      <c r="E6" s="7"/>
      <c r="F6" s="9"/>
      <c r="G6" s="9"/>
      <c r="H6" s="9"/>
      <c r="I6" s="9"/>
    </row>
    <row r="7" spans="1:11" ht="60" x14ac:dyDescent="0.25">
      <c r="A7" s="17" t="s">
        <v>13</v>
      </c>
      <c r="B7" s="11" t="s">
        <v>72</v>
      </c>
      <c r="C7" s="11" t="s">
        <v>73</v>
      </c>
      <c r="D7" s="12">
        <v>2</v>
      </c>
      <c r="E7" s="10" t="s">
        <v>16</v>
      </c>
      <c r="F7" s="13"/>
      <c r="G7" s="13"/>
      <c r="H7" s="14">
        <f t="shared" ref="H7:H8" si="0">ROUND(D7*F7,0)</f>
        <v>0</v>
      </c>
      <c r="I7" s="14">
        <f t="shared" ref="I7:I8" si="1">ROUND(D7*G7,0)</f>
        <v>0</v>
      </c>
    </row>
    <row r="8" spans="1:11" ht="75" x14ac:dyDescent="0.25">
      <c r="A8" s="17" t="s">
        <v>17</v>
      </c>
      <c r="B8" s="11" t="s">
        <v>74</v>
      </c>
      <c r="C8" s="11" t="s">
        <v>75</v>
      </c>
      <c r="D8" s="12">
        <v>10</v>
      </c>
      <c r="E8" s="10" t="s">
        <v>38</v>
      </c>
      <c r="F8" s="13"/>
      <c r="G8" s="13"/>
      <c r="H8" s="14">
        <f t="shared" si="0"/>
        <v>0</v>
      </c>
      <c r="I8" s="14">
        <f t="shared" si="1"/>
        <v>0</v>
      </c>
    </row>
    <row r="9" spans="1:11" s="1" customFormat="1" x14ac:dyDescent="0.25">
      <c r="A9" s="5"/>
      <c r="B9" s="15"/>
      <c r="C9" s="15" t="s">
        <v>27</v>
      </c>
      <c r="D9" s="16"/>
      <c r="E9" s="5"/>
      <c r="F9" s="6"/>
      <c r="G9" s="6"/>
      <c r="H9" s="6">
        <f>SUM(H7:H8)</f>
        <v>0</v>
      </c>
      <c r="I9" s="6">
        <f>SUM(I7:I8)</f>
        <v>0</v>
      </c>
    </row>
    <row r="10" spans="1:11" s="1" customFormat="1" x14ac:dyDescent="0.25">
      <c r="A10" s="7" t="s">
        <v>53</v>
      </c>
      <c r="B10" s="7" t="s">
        <v>54</v>
      </c>
      <c r="C10" s="7"/>
      <c r="D10" s="8"/>
      <c r="E10" s="7"/>
      <c r="F10" s="9"/>
      <c r="G10" s="9"/>
      <c r="H10" s="9"/>
      <c r="I10" s="9"/>
    </row>
    <row r="11" spans="1:11" ht="60" x14ac:dyDescent="0.25">
      <c r="A11" s="17" t="s">
        <v>13</v>
      </c>
      <c r="B11" s="11" t="s">
        <v>76</v>
      </c>
      <c r="C11" s="11" t="s">
        <v>77</v>
      </c>
      <c r="D11" s="12">
        <v>30.71</v>
      </c>
      <c r="E11" s="10" t="s">
        <v>33</v>
      </c>
      <c r="F11" s="13"/>
      <c r="G11" s="13"/>
      <c r="H11" s="14">
        <f t="shared" ref="H11:H12" si="2">ROUND(D11*F11,0)</f>
        <v>0</v>
      </c>
      <c r="I11" s="14">
        <f t="shared" ref="I11:I12" si="3">ROUND(D11*G11,0)</f>
        <v>0</v>
      </c>
    </row>
    <row r="12" spans="1:11" ht="90" x14ac:dyDescent="0.25">
      <c r="A12" s="17" t="s">
        <v>17</v>
      </c>
      <c r="B12" s="11" t="s">
        <v>78</v>
      </c>
      <c r="C12" s="11" t="s">
        <v>79</v>
      </c>
      <c r="D12" s="12">
        <v>30.71</v>
      </c>
      <c r="E12" s="10" t="s">
        <v>33</v>
      </c>
      <c r="F12" s="13"/>
      <c r="G12" s="13"/>
      <c r="H12" s="14">
        <f t="shared" si="2"/>
        <v>0</v>
      </c>
      <c r="I12" s="14">
        <f t="shared" si="3"/>
        <v>0</v>
      </c>
    </row>
    <row r="13" spans="1:11" s="1" customFormat="1" x14ac:dyDescent="0.25">
      <c r="A13" s="5"/>
      <c r="B13" s="15"/>
      <c r="C13" s="15" t="s">
        <v>27</v>
      </c>
      <c r="D13" s="16"/>
      <c r="E13" s="5"/>
      <c r="F13" s="6"/>
      <c r="G13" s="6"/>
      <c r="H13" s="6">
        <f>SUM(H11:H12)</f>
        <v>0</v>
      </c>
      <c r="I13" s="6">
        <f>SUM(I11:I12)</f>
        <v>0</v>
      </c>
    </row>
    <row r="14" spans="1:11" s="1" customFormat="1" x14ac:dyDescent="0.25">
      <c r="A14" s="7" t="s">
        <v>80</v>
      </c>
      <c r="B14" s="7" t="s">
        <v>81</v>
      </c>
      <c r="C14" s="7"/>
      <c r="D14" s="8"/>
      <c r="E14" s="7"/>
      <c r="F14" s="9"/>
      <c r="G14" s="9"/>
      <c r="H14" s="9"/>
      <c r="I14" s="9"/>
    </row>
    <row r="15" spans="1:11" s="1" customFormat="1" ht="180" x14ac:dyDescent="0.25">
      <c r="A15" s="17" t="s">
        <v>13</v>
      </c>
      <c r="B15" s="11" t="s">
        <v>82</v>
      </c>
      <c r="C15" s="11" t="s">
        <v>83</v>
      </c>
      <c r="D15" s="12">
        <v>4</v>
      </c>
      <c r="E15" s="17" t="s">
        <v>16</v>
      </c>
      <c r="F15" s="13"/>
      <c r="G15" s="13"/>
      <c r="H15" s="14">
        <f t="shared" ref="H15:H16" si="4">ROUND(D15*F15,0)</f>
        <v>0</v>
      </c>
      <c r="I15" s="14">
        <f t="shared" ref="I15:I16" si="5">ROUND(D15*G15,0)</f>
        <v>0</v>
      </c>
      <c r="J15" s="2"/>
      <c r="K15" s="2"/>
    </row>
    <row r="16" spans="1:11" s="1" customFormat="1" ht="180" x14ac:dyDescent="0.25">
      <c r="A16" s="17" t="s">
        <v>17</v>
      </c>
      <c r="B16" s="11" t="s">
        <v>84</v>
      </c>
      <c r="C16" s="11" t="s">
        <v>85</v>
      </c>
      <c r="D16" s="12">
        <v>15</v>
      </c>
      <c r="E16" s="17" t="s">
        <v>16</v>
      </c>
      <c r="F16" s="13"/>
      <c r="G16" s="13"/>
      <c r="H16" s="14">
        <f t="shared" si="4"/>
        <v>0</v>
      </c>
      <c r="I16" s="14">
        <f t="shared" si="5"/>
        <v>0</v>
      </c>
      <c r="J16" s="2"/>
      <c r="K16" s="2"/>
    </row>
    <row r="17" spans="1:9" s="1" customFormat="1" x14ac:dyDescent="0.25">
      <c r="A17" s="5"/>
      <c r="B17" s="15"/>
      <c r="C17" s="15" t="s">
        <v>27</v>
      </c>
      <c r="D17" s="16"/>
      <c r="E17" s="5"/>
      <c r="F17" s="6"/>
      <c r="G17" s="6"/>
      <c r="H17" s="6">
        <f>SUM(H15:H16)</f>
        <v>0</v>
      </c>
      <c r="I17" s="6">
        <f>SUM(I15:I16)</f>
        <v>0</v>
      </c>
    </row>
    <row r="18" spans="1:9" s="1" customFormat="1" x14ac:dyDescent="0.25">
      <c r="A18" s="7" t="s">
        <v>62</v>
      </c>
      <c r="B18" s="7" t="s">
        <v>63</v>
      </c>
      <c r="C18" s="7"/>
      <c r="D18" s="8"/>
      <c r="E18" s="7"/>
      <c r="F18" s="9"/>
      <c r="G18" s="9"/>
      <c r="H18" s="9"/>
      <c r="I18" s="9"/>
    </row>
    <row r="19" spans="1:9" ht="135" x14ac:dyDescent="0.25">
      <c r="A19" s="17" t="s">
        <v>13</v>
      </c>
      <c r="B19" s="11" t="s">
        <v>86</v>
      </c>
      <c r="C19" s="11" t="s">
        <v>87</v>
      </c>
      <c r="D19" s="12">
        <v>11</v>
      </c>
      <c r="E19" s="17" t="s">
        <v>33</v>
      </c>
      <c r="F19" s="13"/>
      <c r="G19" s="13"/>
      <c r="H19" s="14">
        <f t="shared" ref="H19:H27" si="6">ROUND(D19*F19,0)</f>
        <v>0</v>
      </c>
      <c r="I19" s="14">
        <f t="shared" ref="I19:I27" si="7">ROUND(D19*G19,0)</f>
        <v>0</v>
      </c>
    </row>
    <row r="20" spans="1:9" ht="60" x14ac:dyDescent="0.25">
      <c r="A20" s="17" t="s">
        <v>17</v>
      </c>
      <c r="B20" s="11" t="s">
        <v>88</v>
      </c>
      <c r="C20" s="11" t="s">
        <v>89</v>
      </c>
      <c r="D20" s="12">
        <v>2.0499999999999998</v>
      </c>
      <c r="E20" s="17" t="s">
        <v>38</v>
      </c>
      <c r="F20" s="13"/>
      <c r="G20" s="13"/>
      <c r="H20" s="14">
        <f t="shared" si="6"/>
        <v>0</v>
      </c>
      <c r="I20" s="14">
        <f t="shared" si="7"/>
        <v>0</v>
      </c>
    </row>
    <row r="21" spans="1:9" ht="60" x14ac:dyDescent="0.25">
      <c r="A21" s="17" t="s">
        <v>19</v>
      </c>
      <c r="B21" s="11" t="s">
        <v>90</v>
      </c>
      <c r="C21" s="11" t="s">
        <v>91</v>
      </c>
      <c r="D21" s="12">
        <v>4.3099999999999996</v>
      </c>
      <c r="E21" s="17" t="s">
        <v>33</v>
      </c>
      <c r="F21" s="13"/>
      <c r="G21" s="13"/>
      <c r="H21" s="14">
        <f t="shared" si="6"/>
        <v>0</v>
      </c>
      <c r="I21" s="14">
        <f t="shared" si="7"/>
        <v>0</v>
      </c>
    </row>
    <row r="22" spans="1:9" ht="180" x14ac:dyDescent="0.25">
      <c r="A22" s="17" t="s">
        <v>21</v>
      </c>
      <c r="B22" s="11" t="s">
        <v>92</v>
      </c>
      <c r="C22" s="11" t="s">
        <v>93</v>
      </c>
      <c r="D22" s="12">
        <v>3.81</v>
      </c>
      <c r="E22" s="17" t="s">
        <v>33</v>
      </c>
      <c r="F22" s="13"/>
      <c r="G22" s="13"/>
      <c r="H22" s="14">
        <f t="shared" si="6"/>
        <v>0</v>
      </c>
      <c r="I22" s="14">
        <f t="shared" si="7"/>
        <v>0</v>
      </c>
    </row>
    <row r="23" spans="1:9" ht="75" x14ac:dyDescent="0.25">
      <c r="A23" s="17" t="s">
        <v>24</v>
      </c>
      <c r="B23" s="11" t="s">
        <v>94</v>
      </c>
      <c r="C23" s="11" t="s">
        <v>95</v>
      </c>
      <c r="D23" s="12">
        <v>21</v>
      </c>
      <c r="E23" s="17" t="s">
        <v>16</v>
      </c>
      <c r="F23" s="13"/>
      <c r="G23" s="13"/>
      <c r="H23" s="14">
        <f t="shared" si="6"/>
        <v>0</v>
      </c>
      <c r="I23" s="14">
        <f t="shared" si="7"/>
        <v>0</v>
      </c>
    </row>
    <row r="24" spans="1:9" ht="120" x14ac:dyDescent="0.25">
      <c r="A24" s="17" t="s">
        <v>26</v>
      </c>
      <c r="B24" s="11" t="s">
        <v>96</v>
      </c>
      <c r="C24" s="11" t="s">
        <v>97</v>
      </c>
      <c r="D24" s="12">
        <v>0.49250000000000005</v>
      </c>
      <c r="E24" s="17" t="s">
        <v>38</v>
      </c>
      <c r="F24" s="13"/>
      <c r="G24" s="13"/>
      <c r="H24" s="14">
        <f t="shared" si="6"/>
        <v>0</v>
      </c>
      <c r="I24" s="14">
        <f t="shared" si="7"/>
        <v>0</v>
      </c>
    </row>
    <row r="25" spans="1:9" ht="120" x14ac:dyDescent="0.25">
      <c r="A25" s="10" t="s">
        <v>98</v>
      </c>
      <c r="B25" s="11" t="s">
        <v>99</v>
      </c>
      <c r="C25" s="11" t="s">
        <v>100</v>
      </c>
      <c r="D25" s="12">
        <v>6.3</v>
      </c>
      <c r="E25" s="17" t="s">
        <v>70</v>
      </c>
      <c r="F25" s="13"/>
      <c r="G25" s="13"/>
      <c r="H25" s="14">
        <f t="shared" si="6"/>
        <v>0</v>
      </c>
      <c r="I25" s="14">
        <f t="shared" si="7"/>
        <v>0</v>
      </c>
    </row>
    <row r="26" spans="1:9" ht="135" x14ac:dyDescent="0.25">
      <c r="A26" s="10" t="s">
        <v>101</v>
      </c>
      <c r="B26" s="11" t="s">
        <v>102</v>
      </c>
      <c r="C26" s="11" t="s">
        <v>103</v>
      </c>
      <c r="D26" s="12">
        <v>1.9949999999999999</v>
      </c>
      <c r="E26" s="17" t="s">
        <v>33</v>
      </c>
      <c r="F26" s="13"/>
      <c r="G26" s="13"/>
      <c r="H26" s="14">
        <f t="shared" si="6"/>
        <v>0</v>
      </c>
      <c r="I26" s="14">
        <f t="shared" si="7"/>
        <v>0</v>
      </c>
    </row>
    <row r="27" spans="1:9" ht="135" x14ac:dyDescent="0.25">
      <c r="A27" s="10" t="s">
        <v>104</v>
      </c>
      <c r="B27" s="11" t="s">
        <v>105</v>
      </c>
      <c r="C27" s="11" t="s">
        <v>106</v>
      </c>
      <c r="D27" s="12">
        <v>14</v>
      </c>
      <c r="E27" s="17" t="s">
        <v>70</v>
      </c>
      <c r="F27" s="13"/>
      <c r="G27" s="13"/>
      <c r="H27" s="14">
        <f t="shared" si="6"/>
        <v>0</v>
      </c>
      <c r="I27" s="14">
        <f t="shared" si="7"/>
        <v>0</v>
      </c>
    </row>
    <row r="28" spans="1:9" s="1" customFormat="1" x14ac:dyDescent="0.25">
      <c r="A28" s="5"/>
      <c r="B28" s="15"/>
      <c r="C28" s="15" t="s">
        <v>27</v>
      </c>
      <c r="D28" s="16"/>
      <c r="E28" s="5"/>
      <c r="F28" s="6"/>
      <c r="G28" s="6"/>
      <c r="H28" s="6">
        <f>SUM(H19:H27)</f>
        <v>0</v>
      </c>
      <c r="I28" s="6">
        <f>SUM(I19:I27)</f>
        <v>0</v>
      </c>
    </row>
    <row r="29" spans="1:9" s="1" customFormat="1" x14ac:dyDescent="0.25">
      <c r="A29" s="7" t="s">
        <v>107</v>
      </c>
      <c r="B29" s="7" t="s">
        <v>108</v>
      </c>
      <c r="C29" s="7"/>
      <c r="D29" s="8"/>
      <c r="E29" s="7"/>
      <c r="F29" s="9"/>
      <c r="G29" s="9"/>
      <c r="H29" s="9"/>
      <c r="I29" s="9"/>
    </row>
    <row r="30" spans="1:9" ht="90" x14ac:dyDescent="0.25">
      <c r="A30" s="17" t="s">
        <v>13</v>
      </c>
      <c r="B30" s="11" t="s">
        <v>109</v>
      </c>
      <c r="C30" s="11" t="s">
        <v>110</v>
      </c>
      <c r="D30" s="12">
        <v>3</v>
      </c>
      <c r="E30" s="17" t="s">
        <v>16</v>
      </c>
      <c r="F30" s="13"/>
      <c r="G30" s="13"/>
      <c r="H30" s="14">
        <f t="shared" ref="H30" si="8">ROUND(D30*F30,0)</f>
        <v>0</v>
      </c>
      <c r="I30" s="14">
        <f t="shared" ref="I30" si="9">ROUND(D30*G30,0)</f>
        <v>0</v>
      </c>
    </row>
    <row r="31" spans="1:9" s="1" customFormat="1" x14ac:dyDescent="0.25">
      <c r="A31" s="5"/>
      <c r="B31" s="15"/>
      <c r="C31" s="15" t="s">
        <v>27</v>
      </c>
      <c r="D31" s="16"/>
      <c r="E31" s="5"/>
      <c r="F31" s="6"/>
      <c r="G31" s="6"/>
      <c r="H31" s="6">
        <f>SUM(H30)</f>
        <v>0</v>
      </c>
      <c r="I31" s="6">
        <f>SUM(I30)</f>
        <v>0</v>
      </c>
    </row>
    <row r="32" spans="1:9" s="1" customFormat="1" x14ac:dyDescent="0.25">
      <c r="A32" s="7" t="s">
        <v>111</v>
      </c>
      <c r="B32" s="7" t="s">
        <v>112</v>
      </c>
      <c r="C32" s="7"/>
      <c r="D32" s="8"/>
      <c r="E32" s="7"/>
      <c r="F32" s="9"/>
      <c r="G32" s="9"/>
      <c r="H32" s="9"/>
      <c r="I32" s="9"/>
    </row>
    <row r="33" spans="1:9" x14ac:dyDescent="0.25">
      <c r="A33" s="17" t="s">
        <v>13</v>
      </c>
      <c r="B33" s="11" t="s">
        <v>113</v>
      </c>
      <c r="C33" s="11" t="s">
        <v>114</v>
      </c>
      <c r="D33" s="12">
        <v>1</v>
      </c>
      <c r="E33" s="17" t="s">
        <v>16</v>
      </c>
      <c r="F33" s="13"/>
      <c r="G33" s="13"/>
      <c r="H33" s="14">
        <f t="shared" ref="H33" si="10">ROUND(D33*F33,0)</f>
        <v>0</v>
      </c>
      <c r="I33" s="14">
        <f t="shared" ref="I33" si="11">ROUND(D33*G33,0)</f>
        <v>0</v>
      </c>
    </row>
    <row r="34" spans="1:9" s="1" customFormat="1" x14ac:dyDescent="0.25">
      <c r="A34" s="5"/>
      <c r="B34" s="15"/>
      <c r="C34" s="15" t="s">
        <v>27</v>
      </c>
      <c r="D34" s="16"/>
      <c r="E34" s="5"/>
      <c r="F34" s="6"/>
      <c r="G34" s="6"/>
      <c r="H34" s="6">
        <f>SUM(H33)</f>
        <v>0</v>
      </c>
      <c r="I34" s="6">
        <f>SUM(I33)</f>
        <v>0</v>
      </c>
    </row>
    <row r="35" spans="1:9" s="1" customFormat="1" x14ac:dyDescent="0.25">
      <c r="A35" s="7" t="s">
        <v>115</v>
      </c>
      <c r="B35" s="7" t="s">
        <v>116</v>
      </c>
      <c r="C35" s="7"/>
      <c r="D35" s="8"/>
      <c r="E35" s="7"/>
      <c r="F35" s="9"/>
      <c r="G35" s="9"/>
      <c r="H35" s="9"/>
      <c r="I35" s="9"/>
    </row>
    <row r="36" spans="1:9" ht="120" x14ac:dyDescent="0.25">
      <c r="A36" s="10" t="s">
        <v>13</v>
      </c>
      <c r="B36" s="11" t="s">
        <v>117</v>
      </c>
      <c r="C36" s="11" t="s">
        <v>118</v>
      </c>
      <c r="D36" s="12">
        <v>35.590000000000003</v>
      </c>
      <c r="E36" s="17" t="s">
        <v>33</v>
      </c>
      <c r="F36" s="13"/>
      <c r="G36" s="13"/>
      <c r="H36" s="14">
        <f t="shared" ref="H36:H37" si="12">ROUND(D36*F36,0)</f>
        <v>0</v>
      </c>
      <c r="I36" s="14">
        <f t="shared" ref="I36:I38" si="13">ROUND(D36*G36,0)</f>
        <v>0</v>
      </c>
    </row>
    <row r="37" spans="1:9" ht="120" x14ac:dyDescent="0.25">
      <c r="A37" s="17" t="s">
        <v>17</v>
      </c>
      <c r="B37" s="11" t="s">
        <v>119</v>
      </c>
      <c r="C37" s="11" t="s">
        <v>120</v>
      </c>
      <c r="D37" s="12">
        <v>8</v>
      </c>
      <c r="E37" s="17" t="s">
        <v>33</v>
      </c>
      <c r="F37" s="13"/>
      <c r="G37" s="13"/>
      <c r="H37" s="14">
        <f t="shared" si="12"/>
        <v>0</v>
      </c>
      <c r="I37" s="14">
        <f t="shared" si="13"/>
        <v>0</v>
      </c>
    </row>
    <row r="38" spans="1:9" ht="150" x14ac:dyDescent="0.25">
      <c r="A38" s="17" t="s">
        <v>19</v>
      </c>
      <c r="B38" s="11" t="s">
        <v>121</v>
      </c>
      <c r="C38" s="11" t="s">
        <v>122</v>
      </c>
      <c r="D38" s="12">
        <v>2</v>
      </c>
      <c r="E38" s="17" t="s">
        <v>33</v>
      </c>
      <c r="F38" s="13"/>
      <c r="G38" s="13"/>
      <c r="H38" s="14">
        <f>ROUND(D38*F38,0)</f>
        <v>0</v>
      </c>
      <c r="I38" s="14">
        <f t="shared" si="13"/>
        <v>0</v>
      </c>
    </row>
    <row r="39" spans="1:9" s="1" customFormat="1" x14ac:dyDescent="0.25">
      <c r="A39" s="5"/>
      <c r="B39" s="15"/>
      <c r="C39" s="15" t="s">
        <v>27</v>
      </c>
      <c r="D39" s="16"/>
      <c r="E39" s="5"/>
      <c r="F39" s="6"/>
      <c r="G39" s="6"/>
      <c r="H39" s="6">
        <f>SUM(H36:H38)</f>
        <v>0</v>
      </c>
      <c r="I39" s="6">
        <f>SUM(I36:I38)</f>
        <v>0</v>
      </c>
    </row>
    <row r="40" spans="1:9" s="1" customFormat="1" x14ac:dyDescent="0.25">
      <c r="A40" s="7" t="s">
        <v>123</v>
      </c>
      <c r="B40" s="7" t="s">
        <v>124</v>
      </c>
      <c r="C40" s="7"/>
      <c r="D40" s="8"/>
      <c r="E40" s="7"/>
      <c r="F40" s="9"/>
      <c r="G40" s="9"/>
      <c r="H40" s="9"/>
      <c r="I40" s="9"/>
    </row>
    <row r="41" spans="1:9" ht="135" x14ac:dyDescent="0.25">
      <c r="A41" s="17" t="s">
        <v>13</v>
      </c>
      <c r="B41" s="11" t="s">
        <v>125</v>
      </c>
      <c r="C41" s="11" t="s">
        <v>126</v>
      </c>
      <c r="D41" s="12">
        <v>5.8320000000000007</v>
      </c>
      <c r="E41" s="17" t="s">
        <v>33</v>
      </c>
      <c r="F41" s="13"/>
      <c r="G41" s="13"/>
      <c r="H41" s="14">
        <f>ROUND(D41*F41,0)</f>
        <v>0</v>
      </c>
      <c r="I41" s="14">
        <f t="shared" ref="I41" si="14">ROUND(D41*G41,0)</f>
        <v>0</v>
      </c>
    </row>
    <row r="42" spans="1:9" s="1" customFormat="1" x14ac:dyDescent="0.25">
      <c r="A42" s="5"/>
      <c r="B42" s="15"/>
      <c r="C42" s="15" t="s">
        <v>27</v>
      </c>
      <c r="D42" s="16"/>
      <c r="E42" s="5"/>
      <c r="F42" s="6"/>
      <c r="G42" s="6"/>
      <c r="H42" s="6">
        <f>SUM(H41)</f>
        <v>0</v>
      </c>
      <c r="I42" s="6">
        <f>SUM(I41)</f>
        <v>0</v>
      </c>
    </row>
    <row r="43" spans="1:9" s="1" customFormat="1" x14ac:dyDescent="0.25">
      <c r="A43" s="7" t="s">
        <v>127</v>
      </c>
      <c r="B43" s="7" t="s">
        <v>128</v>
      </c>
      <c r="C43" s="7"/>
      <c r="D43" s="8"/>
      <c r="E43" s="7"/>
      <c r="F43" s="9"/>
      <c r="G43" s="9"/>
      <c r="H43" s="9"/>
      <c r="I43" s="9"/>
    </row>
    <row r="44" spans="1:9" s="20" customFormat="1" x14ac:dyDescent="0.25">
      <c r="A44" s="21"/>
      <c r="B44" s="21" t="s">
        <v>129</v>
      </c>
      <c r="C44" s="21"/>
      <c r="D44" s="12"/>
      <c r="E44" s="21"/>
      <c r="F44" s="22"/>
      <c r="G44" s="22"/>
      <c r="H44" s="22"/>
      <c r="I44" s="22"/>
    </row>
    <row r="45" spans="1:9" ht="90" x14ac:dyDescent="0.25">
      <c r="A45" s="17" t="s">
        <v>13</v>
      </c>
      <c r="B45" s="11" t="s">
        <v>130</v>
      </c>
      <c r="C45" s="11" t="s">
        <v>131</v>
      </c>
      <c r="D45" s="12">
        <v>16.18</v>
      </c>
      <c r="E45" s="17" t="s">
        <v>33</v>
      </c>
      <c r="F45" s="13"/>
      <c r="G45" s="13"/>
      <c r="H45" s="14">
        <f>ROUND(D45*F45,0)</f>
        <v>0</v>
      </c>
      <c r="I45" s="14">
        <f t="shared" ref="I45:I67" si="15">ROUND(D45*G45,0)</f>
        <v>0</v>
      </c>
    </row>
    <row r="46" spans="1:9" ht="75" x14ac:dyDescent="0.25">
      <c r="A46" s="17" t="s">
        <v>17</v>
      </c>
      <c r="B46" s="11" t="s">
        <v>132</v>
      </c>
      <c r="C46" s="11" t="s">
        <v>133</v>
      </c>
      <c r="D46" s="12">
        <v>23.77</v>
      </c>
      <c r="E46" s="17" t="s">
        <v>33</v>
      </c>
      <c r="F46" s="13"/>
      <c r="G46" s="13"/>
      <c r="H46" s="14">
        <f t="shared" ref="H46:H67" si="16">ROUND(D46*F46,0)</f>
        <v>0</v>
      </c>
      <c r="I46" s="14">
        <f t="shared" si="15"/>
        <v>0</v>
      </c>
    </row>
    <row r="47" spans="1:9" ht="75" x14ac:dyDescent="0.25">
      <c r="A47" s="17" t="s">
        <v>19</v>
      </c>
      <c r="B47" s="11" t="s">
        <v>134</v>
      </c>
      <c r="C47" s="11" t="s">
        <v>135</v>
      </c>
      <c r="D47" s="12">
        <v>9.76</v>
      </c>
      <c r="E47" s="17" t="s">
        <v>70</v>
      </c>
      <c r="F47" s="13"/>
      <c r="G47" s="13"/>
      <c r="H47" s="14">
        <f t="shared" si="16"/>
        <v>0</v>
      </c>
      <c r="I47" s="14">
        <f t="shared" si="15"/>
        <v>0</v>
      </c>
    </row>
    <row r="48" spans="1:9" ht="75" x14ac:dyDescent="0.25">
      <c r="A48" s="17" t="s">
        <v>21</v>
      </c>
      <c r="B48" s="11" t="s">
        <v>136</v>
      </c>
      <c r="C48" s="11" t="s">
        <v>137</v>
      </c>
      <c r="D48" s="12">
        <v>7.56</v>
      </c>
      <c r="E48" s="17" t="s">
        <v>33</v>
      </c>
      <c r="F48" s="13"/>
      <c r="G48" s="13"/>
      <c r="H48" s="14">
        <f t="shared" si="16"/>
        <v>0</v>
      </c>
      <c r="I48" s="14">
        <f t="shared" si="15"/>
        <v>0</v>
      </c>
    </row>
    <row r="49" spans="1:9" ht="75" x14ac:dyDescent="0.25">
      <c r="A49" s="17" t="s">
        <v>24</v>
      </c>
      <c r="B49" s="11" t="s">
        <v>138</v>
      </c>
      <c r="C49" s="11" t="s">
        <v>139</v>
      </c>
      <c r="D49" s="12">
        <v>6.68</v>
      </c>
      <c r="E49" s="17" t="s">
        <v>33</v>
      </c>
      <c r="F49" s="13"/>
      <c r="G49" s="13"/>
      <c r="H49" s="14">
        <f t="shared" si="16"/>
        <v>0</v>
      </c>
      <c r="I49" s="14">
        <f t="shared" si="15"/>
        <v>0</v>
      </c>
    </row>
    <row r="50" spans="1:9" ht="60" x14ac:dyDescent="0.25">
      <c r="A50" s="17" t="s">
        <v>26</v>
      </c>
      <c r="B50" s="11" t="s">
        <v>140</v>
      </c>
      <c r="C50" s="11" t="s">
        <v>141</v>
      </c>
      <c r="D50" s="12">
        <v>10.39</v>
      </c>
      <c r="E50" s="17" t="s">
        <v>70</v>
      </c>
      <c r="F50" s="13"/>
      <c r="G50" s="13"/>
      <c r="H50" s="14">
        <f t="shared" si="16"/>
        <v>0</v>
      </c>
      <c r="I50" s="14">
        <f t="shared" si="15"/>
        <v>0</v>
      </c>
    </row>
    <row r="51" spans="1:9" ht="75" x14ac:dyDescent="0.25">
      <c r="A51" s="17" t="s">
        <v>98</v>
      </c>
      <c r="B51" s="11" t="s">
        <v>142</v>
      </c>
      <c r="C51" s="11" t="s">
        <v>143</v>
      </c>
      <c r="D51" s="12">
        <v>10.83</v>
      </c>
      <c r="E51" s="17" t="s">
        <v>70</v>
      </c>
      <c r="F51" s="13"/>
      <c r="G51" s="13"/>
      <c r="H51" s="14">
        <f t="shared" si="16"/>
        <v>0</v>
      </c>
      <c r="I51" s="14">
        <f t="shared" si="15"/>
        <v>0</v>
      </c>
    </row>
    <row r="52" spans="1:9" x14ac:dyDescent="0.25">
      <c r="A52" s="17"/>
      <c r="B52" s="11" t="s">
        <v>144</v>
      </c>
      <c r="C52" s="11"/>
      <c r="D52" s="11"/>
      <c r="E52" s="11"/>
      <c r="F52" s="13"/>
      <c r="G52" s="13"/>
      <c r="H52" s="14"/>
      <c r="I52" s="14"/>
    </row>
    <row r="53" spans="1:9" ht="135" x14ac:dyDescent="0.25">
      <c r="A53" s="17" t="s">
        <v>101</v>
      </c>
      <c r="B53" s="11" t="s">
        <v>145</v>
      </c>
      <c r="C53" s="11" t="s">
        <v>146</v>
      </c>
      <c r="D53" s="12">
        <v>30.027999999999999</v>
      </c>
      <c r="E53" s="17" t="s">
        <v>33</v>
      </c>
      <c r="F53" s="13"/>
      <c r="G53" s="13"/>
      <c r="H53" s="14">
        <f t="shared" si="16"/>
        <v>0</v>
      </c>
      <c r="I53" s="14">
        <f t="shared" si="15"/>
        <v>0</v>
      </c>
    </row>
    <row r="54" spans="1:9" ht="135" x14ac:dyDescent="0.25">
      <c r="A54" s="17" t="s">
        <v>104</v>
      </c>
      <c r="B54" s="11" t="s">
        <v>147</v>
      </c>
      <c r="C54" s="11" t="s">
        <v>148</v>
      </c>
      <c r="D54" s="12">
        <v>2</v>
      </c>
      <c r="E54" s="17" t="s">
        <v>33</v>
      </c>
      <c r="F54" s="13"/>
      <c r="G54" s="13"/>
      <c r="H54" s="14">
        <f t="shared" si="16"/>
        <v>0</v>
      </c>
      <c r="I54" s="14">
        <f t="shared" si="15"/>
        <v>0</v>
      </c>
    </row>
    <row r="55" spans="1:9" ht="135" x14ac:dyDescent="0.25">
      <c r="A55" s="17" t="s">
        <v>149</v>
      </c>
      <c r="B55" s="11" t="s">
        <v>150</v>
      </c>
      <c r="C55" s="11" t="s">
        <v>151</v>
      </c>
      <c r="D55" s="12">
        <v>9.072000000000001</v>
      </c>
      <c r="E55" s="17" t="s">
        <v>33</v>
      </c>
      <c r="F55" s="13"/>
      <c r="G55" s="13"/>
      <c r="H55" s="14">
        <f t="shared" si="16"/>
        <v>0</v>
      </c>
      <c r="I55" s="14">
        <f t="shared" si="15"/>
        <v>0</v>
      </c>
    </row>
    <row r="56" spans="1:9" ht="120" x14ac:dyDescent="0.25">
      <c r="A56" s="17" t="s">
        <v>152</v>
      </c>
      <c r="B56" s="11" t="s">
        <v>153</v>
      </c>
      <c r="C56" s="11" t="s">
        <v>154</v>
      </c>
      <c r="D56" s="12">
        <v>16.010000000000002</v>
      </c>
      <c r="E56" s="17" t="s">
        <v>33</v>
      </c>
      <c r="F56" s="13"/>
      <c r="G56" s="13"/>
      <c r="H56" s="14">
        <f t="shared" si="16"/>
        <v>0</v>
      </c>
      <c r="I56" s="14">
        <f t="shared" si="15"/>
        <v>0</v>
      </c>
    </row>
    <row r="57" spans="1:9" ht="120" x14ac:dyDescent="0.25">
      <c r="A57" s="17" t="s">
        <v>155</v>
      </c>
      <c r="B57" s="11" t="s">
        <v>156</v>
      </c>
      <c r="C57" s="11" t="s">
        <v>157</v>
      </c>
      <c r="D57" s="12">
        <v>16.010000000000002</v>
      </c>
      <c r="E57" s="17" t="s">
        <v>33</v>
      </c>
      <c r="F57" s="13"/>
      <c r="G57" s="13"/>
      <c r="H57" s="14">
        <f t="shared" si="16"/>
        <v>0</v>
      </c>
      <c r="I57" s="14">
        <f t="shared" si="15"/>
        <v>0</v>
      </c>
    </row>
    <row r="58" spans="1:9" ht="180" x14ac:dyDescent="0.25">
      <c r="A58" s="17" t="s">
        <v>158</v>
      </c>
      <c r="B58" s="11" t="s">
        <v>159</v>
      </c>
      <c r="C58" s="11" t="s">
        <v>160</v>
      </c>
      <c r="D58" s="12">
        <v>30.027999999999999</v>
      </c>
      <c r="E58" s="17" t="s">
        <v>33</v>
      </c>
      <c r="F58" s="13"/>
      <c r="G58" s="13"/>
      <c r="H58" s="14">
        <f t="shared" si="16"/>
        <v>0</v>
      </c>
      <c r="I58" s="14">
        <f t="shared" si="15"/>
        <v>0</v>
      </c>
    </row>
    <row r="59" spans="1:9" ht="180" x14ac:dyDescent="0.25">
      <c r="A59" s="17" t="s">
        <v>161</v>
      </c>
      <c r="B59" s="11" t="s">
        <v>162</v>
      </c>
      <c r="C59" s="11" t="s">
        <v>163</v>
      </c>
      <c r="D59" s="12">
        <v>9.072000000000001</v>
      </c>
      <c r="E59" s="17" t="s">
        <v>33</v>
      </c>
      <c r="F59" s="13"/>
      <c r="G59" s="13"/>
      <c r="H59" s="14">
        <f t="shared" si="16"/>
        <v>0</v>
      </c>
      <c r="I59" s="14">
        <f t="shared" si="15"/>
        <v>0</v>
      </c>
    </row>
    <row r="60" spans="1:9" ht="180" x14ac:dyDescent="0.25">
      <c r="A60" s="17" t="s">
        <v>29</v>
      </c>
      <c r="B60" s="11" t="s">
        <v>164</v>
      </c>
      <c r="C60" s="11" t="s">
        <v>165</v>
      </c>
      <c r="D60" s="12">
        <v>16.010000000000002</v>
      </c>
      <c r="E60" s="17" t="s">
        <v>33</v>
      </c>
      <c r="F60" s="13"/>
      <c r="G60" s="13"/>
      <c r="H60" s="14">
        <f t="shared" si="16"/>
        <v>0</v>
      </c>
      <c r="I60" s="14">
        <f t="shared" si="15"/>
        <v>0</v>
      </c>
    </row>
    <row r="61" spans="1:9" ht="180" x14ac:dyDescent="0.25">
      <c r="A61" s="17" t="s">
        <v>166</v>
      </c>
      <c r="B61" s="11" t="s">
        <v>167</v>
      </c>
      <c r="C61" s="11" t="s">
        <v>168</v>
      </c>
      <c r="D61" s="12">
        <v>12.41</v>
      </c>
      <c r="E61" s="17" t="s">
        <v>70</v>
      </c>
      <c r="F61" s="13"/>
      <c r="G61" s="13"/>
      <c r="H61" s="14">
        <f t="shared" si="16"/>
        <v>0</v>
      </c>
      <c r="I61" s="14">
        <f t="shared" si="15"/>
        <v>0</v>
      </c>
    </row>
    <row r="62" spans="1:9" x14ac:dyDescent="0.25">
      <c r="A62" s="17"/>
      <c r="B62" s="15" t="s">
        <v>169</v>
      </c>
      <c r="C62" s="11"/>
      <c r="D62" s="11"/>
      <c r="E62" s="17"/>
      <c r="F62" s="13"/>
      <c r="G62" s="13"/>
      <c r="H62" s="14"/>
      <c r="I62" s="14"/>
    </row>
    <row r="63" spans="1:9" ht="120" x14ac:dyDescent="0.25">
      <c r="A63" s="17" t="s">
        <v>170</v>
      </c>
      <c r="B63" s="11" t="s">
        <v>171</v>
      </c>
      <c r="C63" s="11" t="s">
        <v>172</v>
      </c>
      <c r="D63" s="12">
        <v>14.84</v>
      </c>
      <c r="E63" s="17" t="s">
        <v>33</v>
      </c>
      <c r="F63" s="13"/>
      <c r="G63" s="13"/>
      <c r="H63" s="14">
        <f t="shared" si="16"/>
        <v>0</v>
      </c>
      <c r="I63" s="14">
        <f t="shared" si="15"/>
        <v>0</v>
      </c>
    </row>
    <row r="64" spans="1:9" ht="120" x14ac:dyDescent="0.25">
      <c r="A64" s="17" t="s">
        <v>173</v>
      </c>
      <c r="B64" s="11" t="s">
        <v>174</v>
      </c>
      <c r="C64" s="11" t="s">
        <v>175</v>
      </c>
      <c r="D64" s="12">
        <v>14.84</v>
      </c>
      <c r="E64" s="17" t="s">
        <v>33</v>
      </c>
      <c r="F64" s="13"/>
      <c r="G64" s="13"/>
      <c r="H64" s="14">
        <f t="shared" si="16"/>
        <v>0</v>
      </c>
      <c r="I64" s="14">
        <f t="shared" si="15"/>
        <v>0</v>
      </c>
    </row>
    <row r="65" spans="1:9" ht="105" x14ac:dyDescent="0.25">
      <c r="A65" s="17" t="s">
        <v>176</v>
      </c>
      <c r="B65" s="11" t="s">
        <v>177</v>
      </c>
      <c r="C65" s="11" t="s">
        <v>178</v>
      </c>
      <c r="D65" s="12">
        <v>14.84</v>
      </c>
      <c r="E65" s="17" t="s">
        <v>33</v>
      </c>
      <c r="F65" s="13"/>
      <c r="G65" s="13"/>
      <c r="H65" s="14">
        <f t="shared" si="16"/>
        <v>0</v>
      </c>
      <c r="I65" s="14">
        <f t="shared" si="15"/>
        <v>0</v>
      </c>
    </row>
    <row r="66" spans="1:9" ht="105" x14ac:dyDescent="0.25">
      <c r="A66" s="17" t="s">
        <v>179</v>
      </c>
      <c r="B66" s="11" t="s">
        <v>180</v>
      </c>
      <c r="C66" s="11" t="s">
        <v>181</v>
      </c>
      <c r="D66" s="12">
        <v>14.84</v>
      </c>
      <c r="E66" s="17" t="s">
        <v>33</v>
      </c>
      <c r="F66" s="13"/>
      <c r="G66" s="13"/>
      <c r="H66" s="14">
        <f t="shared" si="16"/>
        <v>0</v>
      </c>
      <c r="I66" s="14">
        <f t="shared" si="15"/>
        <v>0</v>
      </c>
    </row>
    <row r="67" spans="1:9" ht="90" x14ac:dyDescent="0.25">
      <c r="A67" s="17" t="s">
        <v>34</v>
      </c>
      <c r="B67" s="11" t="s">
        <v>182</v>
      </c>
      <c r="C67" s="11" t="s">
        <v>183</v>
      </c>
      <c r="D67" s="12">
        <v>14.44</v>
      </c>
      <c r="E67" s="17" t="s">
        <v>70</v>
      </c>
      <c r="F67" s="13"/>
      <c r="G67" s="13"/>
      <c r="H67" s="14">
        <f t="shared" si="16"/>
        <v>0</v>
      </c>
      <c r="I67" s="14">
        <f t="shared" si="15"/>
        <v>0</v>
      </c>
    </row>
    <row r="68" spans="1:9" x14ac:dyDescent="0.25">
      <c r="A68" s="17"/>
      <c r="B68" s="15" t="s">
        <v>184</v>
      </c>
      <c r="C68" s="11"/>
      <c r="D68" s="12"/>
      <c r="E68" s="17"/>
      <c r="F68" s="13"/>
      <c r="G68" s="13"/>
      <c r="H68" s="14"/>
      <c r="I68" s="14"/>
    </row>
    <row r="69" spans="1:9" x14ac:dyDescent="0.25">
      <c r="A69" s="17" t="s">
        <v>185</v>
      </c>
      <c r="B69" s="11" t="s">
        <v>113</v>
      </c>
      <c r="C69" s="11" t="s">
        <v>186</v>
      </c>
      <c r="D69" s="12">
        <v>85.53</v>
      </c>
      <c r="E69" s="17" t="s">
        <v>33</v>
      </c>
      <c r="F69" s="13"/>
      <c r="G69" s="13"/>
      <c r="H69" s="14">
        <f t="shared" ref="H69:H70" si="17">ROUND(D69*F69,0)</f>
        <v>0</v>
      </c>
      <c r="I69" s="14">
        <f t="shared" ref="I69:I70" si="18">ROUND(D69*G69,0)</f>
        <v>0</v>
      </c>
    </row>
    <row r="70" spans="1:9" ht="135" x14ac:dyDescent="0.25">
      <c r="A70" s="17" t="s">
        <v>49</v>
      </c>
      <c r="B70" s="11" t="s">
        <v>187</v>
      </c>
      <c r="C70" s="11" t="s">
        <v>188</v>
      </c>
      <c r="D70" s="12">
        <v>85.53</v>
      </c>
      <c r="E70" s="17"/>
      <c r="F70" s="13"/>
      <c r="G70" s="13"/>
      <c r="H70" s="14">
        <f t="shared" si="17"/>
        <v>0</v>
      </c>
      <c r="I70" s="14">
        <f t="shared" si="18"/>
        <v>0</v>
      </c>
    </row>
    <row r="71" spans="1:9" s="1" customFormat="1" x14ac:dyDescent="0.25">
      <c r="A71" s="5"/>
      <c r="B71" s="15"/>
      <c r="C71" s="15" t="s">
        <v>27</v>
      </c>
      <c r="D71" s="16"/>
      <c r="E71" s="5"/>
      <c r="F71" s="6"/>
      <c r="G71" s="6"/>
      <c r="H71" s="6">
        <f>SUM(H45:H70)</f>
        <v>0</v>
      </c>
      <c r="I71" s="6">
        <f>SUM(I45:I70)</f>
        <v>0</v>
      </c>
    </row>
    <row r="72" spans="1:9" s="1" customFormat="1" x14ac:dyDescent="0.25">
      <c r="A72" s="7" t="s">
        <v>189</v>
      </c>
      <c r="B72" s="7" t="s">
        <v>190</v>
      </c>
      <c r="C72" s="7"/>
      <c r="D72" s="8"/>
      <c r="E72" s="7"/>
      <c r="F72" s="9"/>
      <c r="G72" s="9"/>
      <c r="H72" s="9"/>
      <c r="I72" s="9"/>
    </row>
    <row r="73" spans="1:9" ht="60" x14ac:dyDescent="0.25">
      <c r="A73" s="17" t="s">
        <v>13</v>
      </c>
      <c r="B73" s="11" t="s">
        <v>191</v>
      </c>
      <c r="C73" s="11" t="s">
        <v>192</v>
      </c>
      <c r="D73" s="12">
        <v>10.32</v>
      </c>
      <c r="E73" s="17" t="s">
        <v>33</v>
      </c>
      <c r="F73" s="13"/>
      <c r="G73" s="13"/>
      <c r="H73" s="14">
        <f t="shared" ref="H73:H74" si="19">ROUND(D73*F73,0)</f>
        <v>0</v>
      </c>
      <c r="I73" s="14">
        <f t="shared" ref="I73:I74" si="20">ROUND(D73*G73,0)</f>
        <v>0</v>
      </c>
    </row>
    <row r="74" spans="1:9" ht="75" x14ac:dyDescent="0.25">
      <c r="A74" s="17" t="s">
        <v>17</v>
      </c>
      <c r="B74" s="11" t="s">
        <v>193</v>
      </c>
      <c r="C74" s="11" t="s">
        <v>194</v>
      </c>
      <c r="D74" s="12">
        <v>2.1</v>
      </c>
      <c r="E74" s="17" t="s">
        <v>33</v>
      </c>
      <c r="F74" s="13"/>
      <c r="G74" s="13"/>
      <c r="H74" s="14">
        <f t="shared" si="19"/>
        <v>0</v>
      </c>
      <c r="I74" s="14">
        <f t="shared" si="20"/>
        <v>0</v>
      </c>
    </row>
    <row r="75" spans="1:9" s="1" customFormat="1" x14ac:dyDescent="0.25">
      <c r="A75" s="5"/>
      <c r="B75" s="15"/>
      <c r="C75" s="15" t="s">
        <v>27</v>
      </c>
      <c r="D75" s="16"/>
      <c r="E75" s="5"/>
      <c r="F75" s="6"/>
      <c r="G75" s="6"/>
      <c r="H75" s="6">
        <f>SUM(H73:H74)</f>
        <v>0</v>
      </c>
      <c r="I75" s="6">
        <f>SUM(I73:I74)</f>
        <v>0</v>
      </c>
    </row>
    <row r="76" spans="1:9" s="1" customFormat="1" x14ac:dyDescent="0.25">
      <c r="A76" s="7" t="s">
        <v>195</v>
      </c>
      <c r="B76" s="7" t="s">
        <v>196</v>
      </c>
      <c r="C76" s="7"/>
      <c r="D76" s="8"/>
      <c r="E76" s="7"/>
      <c r="F76" s="9"/>
      <c r="G76" s="9"/>
      <c r="H76" s="9"/>
      <c r="I76" s="9"/>
    </row>
    <row r="77" spans="1:9" ht="120" x14ac:dyDescent="0.25">
      <c r="A77" s="17" t="s">
        <v>13</v>
      </c>
      <c r="B77" s="11" t="s">
        <v>197</v>
      </c>
      <c r="C77" s="11" t="s">
        <v>198</v>
      </c>
      <c r="D77" s="12">
        <v>2</v>
      </c>
      <c r="E77" s="17" t="s">
        <v>16</v>
      </c>
      <c r="F77" s="13"/>
      <c r="G77" s="13"/>
      <c r="H77" s="14">
        <f t="shared" ref="H77:H84" si="21">ROUND(D77*F77,0)</f>
        <v>0</v>
      </c>
      <c r="I77" s="14">
        <f t="shared" ref="I77:I84" si="22">ROUND(D77*G77,0)</f>
        <v>0</v>
      </c>
    </row>
    <row r="78" spans="1:9" ht="120" x14ac:dyDescent="0.25">
      <c r="A78" s="17" t="s">
        <v>17</v>
      </c>
      <c r="B78" s="11" t="s">
        <v>199</v>
      </c>
      <c r="C78" s="11" t="s">
        <v>200</v>
      </c>
      <c r="D78" s="12">
        <v>4</v>
      </c>
      <c r="E78" s="17" t="s">
        <v>16</v>
      </c>
      <c r="F78" s="13"/>
      <c r="G78" s="13"/>
      <c r="H78" s="14">
        <f t="shared" si="21"/>
        <v>0</v>
      </c>
      <c r="I78" s="14">
        <f t="shared" si="22"/>
        <v>0</v>
      </c>
    </row>
    <row r="79" spans="1:9" ht="120" x14ac:dyDescent="0.25">
      <c r="A79" s="17" t="s">
        <v>19</v>
      </c>
      <c r="B79" s="11" t="s">
        <v>201</v>
      </c>
      <c r="C79" s="11" t="s">
        <v>202</v>
      </c>
      <c r="D79" s="12">
        <v>1</v>
      </c>
      <c r="E79" s="17" t="s">
        <v>16</v>
      </c>
      <c r="F79" s="13"/>
      <c r="G79" s="13"/>
      <c r="H79" s="14">
        <f t="shared" si="21"/>
        <v>0</v>
      </c>
      <c r="I79" s="14">
        <f t="shared" si="22"/>
        <v>0</v>
      </c>
    </row>
    <row r="80" spans="1:9" ht="135" x14ac:dyDescent="0.25">
      <c r="A80" s="17" t="s">
        <v>21</v>
      </c>
      <c r="B80" s="11" t="s">
        <v>203</v>
      </c>
      <c r="C80" s="11" t="s">
        <v>204</v>
      </c>
      <c r="D80" s="12">
        <v>1</v>
      </c>
      <c r="E80" s="17" t="s">
        <v>16</v>
      </c>
      <c r="F80" s="13"/>
      <c r="G80" s="13"/>
      <c r="H80" s="14">
        <f t="shared" si="21"/>
        <v>0</v>
      </c>
      <c r="I80" s="14">
        <f t="shared" si="22"/>
        <v>0</v>
      </c>
    </row>
    <row r="81" spans="1:9" ht="150" x14ac:dyDescent="0.25">
      <c r="A81" s="17" t="s">
        <v>24</v>
      </c>
      <c r="B81" s="11" t="s">
        <v>205</v>
      </c>
      <c r="C81" s="11" t="s">
        <v>206</v>
      </c>
      <c r="D81" s="12">
        <v>4</v>
      </c>
      <c r="E81" s="17" t="s">
        <v>16</v>
      </c>
      <c r="F81" s="13"/>
      <c r="G81" s="13"/>
      <c r="H81" s="14">
        <f t="shared" si="21"/>
        <v>0</v>
      </c>
      <c r="I81" s="14">
        <f t="shared" si="22"/>
        <v>0</v>
      </c>
    </row>
    <row r="82" spans="1:9" ht="135" x14ac:dyDescent="0.25">
      <c r="A82" s="17" t="s">
        <v>26</v>
      </c>
      <c r="B82" s="11" t="s">
        <v>207</v>
      </c>
      <c r="C82" s="11" t="s">
        <v>208</v>
      </c>
      <c r="D82" s="12">
        <v>2</v>
      </c>
      <c r="E82" s="17" t="s">
        <v>16</v>
      </c>
      <c r="F82" s="13"/>
      <c r="G82" s="13"/>
      <c r="H82" s="14">
        <f t="shared" si="21"/>
        <v>0</v>
      </c>
      <c r="I82" s="14">
        <f t="shared" si="22"/>
        <v>0</v>
      </c>
    </row>
    <row r="83" spans="1:9" ht="90" x14ac:dyDescent="0.25">
      <c r="A83" s="17" t="s">
        <v>98</v>
      </c>
      <c r="B83" s="11" t="s">
        <v>209</v>
      </c>
      <c r="C83" s="11" t="s">
        <v>210</v>
      </c>
      <c r="D83" s="12">
        <v>6</v>
      </c>
      <c r="E83" s="17" t="s">
        <v>16</v>
      </c>
      <c r="F83" s="13"/>
      <c r="G83" s="13"/>
      <c r="H83" s="14">
        <f t="shared" si="21"/>
        <v>0</v>
      </c>
      <c r="I83" s="14">
        <f t="shared" si="22"/>
        <v>0</v>
      </c>
    </row>
    <row r="84" spans="1:9" ht="60" x14ac:dyDescent="0.25">
      <c r="A84" s="17" t="s">
        <v>101</v>
      </c>
      <c r="B84" s="11" t="s">
        <v>211</v>
      </c>
      <c r="C84" s="11" t="s">
        <v>212</v>
      </c>
      <c r="D84" s="12">
        <v>1</v>
      </c>
      <c r="E84" s="17" t="s">
        <v>16</v>
      </c>
      <c r="F84" s="13"/>
      <c r="G84" s="13"/>
      <c r="H84" s="14">
        <f t="shared" si="21"/>
        <v>0</v>
      </c>
      <c r="I84" s="14">
        <f t="shared" si="22"/>
        <v>0</v>
      </c>
    </row>
    <row r="85" spans="1:9" s="1" customFormat="1" x14ac:dyDescent="0.25">
      <c r="A85" s="5"/>
      <c r="B85" s="15"/>
      <c r="C85" s="15" t="s">
        <v>27</v>
      </c>
      <c r="D85" s="16"/>
      <c r="E85" s="5"/>
      <c r="F85" s="6"/>
      <c r="G85" s="6"/>
      <c r="H85" s="6">
        <f>SUM(H77:H84)</f>
        <v>0</v>
      </c>
      <c r="I85" s="6">
        <f>SUM(I77:I84)</f>
        <v>0</v>
      </c>
    </row>
    <row r="86" spans="1:9" s="1" customFormat="1" x14ac:dyDescent="0.25">
      <c r="A86" s="7" t="s">
        <v>213</v>
      </c>
      <c r="B86" s="7" t="s">
        <v>214</v>
      </c>
      <c r="C86" s="7"/>
      <c r="D86" s="8"/>
      <c r="E86" s="7"/>
      <c r="F86" s="9"/>
      <c r="G86" s="9"/>
      <c r="H86" s="9"/>
      <c r="I86" s="9"/>
    </row>
    <row r="87" spans="1:9" ht="75" x14ac:dyDescent="0.25">
      <c r="A87" s="17" t="s">
        <v>13</v>
      </c>
      <c r="B87" s="11" t="s">
        <v>215</v>
      </c>
      <c r="C87" s="18" t="s">
        <v>216</v>
      </c>
      <c r="D87" s="12">
        <v>8.59</v>
      </c>
      <c r="E87" s="17" t="s">
        <v>217</v>
      </c>
      <c r="F87" s="13"/>
      <c r="G87" s="13"/>
      <c r="H87" s="14">
        <f t="shared" ref="H87:H94" si="23">ROUND(D87*F87,0)</f>
        <v>0</v>
      </c>
      <c r="I87" s="14">
        <f t="shared" ref="I87:I94" si="24">ROUND(D87*G87,0)</f>
        <v>0</v>
      </c>
    </row>
    <row r="88" spans="1:9" ht="105" x14ac:dyDescent="0.25">
      <c r="A88" s="17" t="s">
        <v>17</v>
      </c>
      <c r="B88" s="11" t="s">
        <v>218</v>
      </c>
      <c r="C88" s="18" t="s">
        <v>219</v>
      </c>
      <c r="D88" s="12">
        <v>859.19</v>
      </c>
      <c r="E88" s="17" t="s">
        <v>33</v>
      </c>
      <c r="F88" s="13"/>
      <c r="G88" s="13"/>
      <c r="H88" s="14">
        <f t="shared" si="23"/>
        <v>0</v>
      </c>
      <c r="I88" s="14">
        <f t="shared" si="24"/>
        <v>0</v>
      </c>
    </row>
    <row r="89" spans="1:9" ht="105" x14ac:dyDescent="0.25">
      <c r="A89" s="17" t="s">
        <v>19</v>
      </c>
      <c r="B89" s="11" t="s">
        <v>220</v>
      </c>
      <c r="C89" s="18" t="s">
        <v>221</v>
      </c>
      <c r="D89" s="12">
        <v>859.19</v>
      </c>
      <c r="E89" s="17" t="s">
        <v>33</v>
      </c>
      <c r="F89" s="13"/>
      <c r="G89" s="13"/>
      <c r="H89" s="14">
        <f t="shared" si="23"/>
        <v>0</v>
      </c>
      <c r="I89" s="14">
        <f t="shared" si="24"/>
        <v>0</v>
      </c>
    </row>
    <row r="90" spans="1:9" ht="135" x14ac:dyDescent="0.25">
      <c r="A90" s="17" t="s">
        <v>21</v>
      </c>
      <c r="B90" s="11" t="s">
        <v>222</v>
      </c>
      <c r="C90" s="18" t="s">
        <v>223</v>
      </c>
      <c r="D90" s="12">
        <v>859.19</v>
      </c>
      <c r="E90" s="17" t="s">
        <v>33</v>
      </c>
      <c r="F90" s="13"/>
      <c r="G90" s="13"/>
      <c r="H90" s="14">
        <f t="shared" si="23"/>
        <v>0</v>
      </c>
      <c r="I90" s="14">
        <f t="shared" si="24"/>
        <v>0</v>
      </c>
    </row>
    <row r="91" spans="1:9" ht="90" x14ac:dyDescent="0.25">
      <c r="A91" s="17" t="s">
        <v>24</v>
      </c>
      <c r="B91" s="11" t="s">
        <v>224</v>
      </c>
      <c r="C91" s="18" t="s">
        <v>225</v>
      </c>
      <c r="D91" s="12">
        <v>14.06</v>
      </c>
      <c r="E91" s="17" t="s">
        <v>33</v>
      </c>
      <c r="F91" s="13"/>
      <c r="G91" s="13"/>
      <c r="H91" s="14">
        <f t="shared" si="23"/>
        <v>0</v>
      </c>
      <c r="I91" s="14">
        <f t="shared" si="24"/>
        <v>0</v>
      </c>
    </row>
    <row r="92" spans="1:9" ht="90" x14ac:dyDescent="0.25">
      <c r="A92" s="17" t="s">
        <v>26</v>
      </c>
      <c r="B92" s="11" t="s">
        <v>226</v>
      </c>
      <c r="C92" s="18" t="s">
        <v>227</v>
      </c>
      <c r="D92" s="12">
        <v>15</v>
      </c>
      <c r="E92" s="17" t="s">
        <v>33</v>
      </c>
      <c r="F92" s="13"/>
      <c r="G92" s="13"/>
      <c r="H92" s="14">
        <f t="shared" si="23"/>
        <v>0</v>
      </c>
      <c r="I92" s="14">
        <f t="shared" si="24"/>
        <v>0</v>
      </c>
    </row>
    <row r="93" spans="1:9" ht="90" x14ac:dyDescent="0.25">
      <c r="A93" s="17" t="s">
        <v>98</v>
      </c>
      <c r="B93" s="11" t="s">
        <v>228</v>
      </c>
      <c r="C93" s="18" t="s">
        <v>229</v>
      </c>
      <c r="D93" s="12">
        <v>14.06</v>
      </c>
      <c r="E93" s="17" t="s">
        <v>33</v>
      </c>
      <c r="F93" s="13"/>
      <c r="G93" s="13"/>
      <c r="H93" s="14">
        <f t="shared" si="23"/>
        <v>0</v>
      </c>
      <c r="I93" s="14">
        <f t="shared" si="24"/>
        <v>0</v>
      </c>
    </row>
    <row r="94" spans="1:9" ht="90" x14ac:dyDescent="0.25">
      <c r="A94" s="17" t="s">
        <v>101</v>
      </c>
      <c r="B94" s="11" t="s">
        <v>230</v>
      </c>
      <c r="C94" s="18" t="s">
        <v>231</v>
      </c>
      <c r="D94" s="12">
        <v>15</v>
      </c>
      <c r="E94" s="17" t="s">
        <v>33</v>
      </c>
      <c r="F94" s="13"/>
      <c r="G94" s="13"/>
      <c r="H94" s="14">
        <f t="shared" si="23"/>
        <v>0</v>
      </c>
      <c r="I94" s="14">
        <f t="shared" si="24"/>
        <v>0</v>
      </c>
    </row>
    <row r="95" spans="1:9" s="1" customFormat="1" x14ac:dyDescent="0.25">
      <c r="A95" s="5"/>
      <c r="B95" s="15"/>
      <c r="C95" s="15" t="s">
        <v>27</v>
      </c>
      <c r="D95" s="16"/>
      <c r="E95" s="5"/>
      <c r="F95" s="6"/>
      <c r="G95" s="6"/>
      <c r="H95" s="6">
        <f>SUM(H87:H94)</f>
        <v>0</v>
      </c>
      <c r="I95" s="6">
        <f>SUM(I87:I94)</f>
        <v>0</v>
      </c>
    </row>
    <row r="96" spans="1:9" s="1" customFormat="1" x14ac:dyDescent="0.25">
      <c r="A96" s="7" t="s">
        <v>232</v>
      </c>
      <c r="B96" s="7" t="s">
        <v>233</v>
      </c>
      <c r="C96" s="7"/>
      <c r="D96" s="8"/>
      <c r="E96" s="7"/>
      <c r="F96" s="9"/>
      <c r="G96" s="9"/>
      <c r="H96" s="9"/>
      <c r="I96" s="9"/>
    </row>
    <row r="97" spans="1:13" ht="135" x14ac:dyDescent="0.25">
      <c r="A97" s="17" t="s">
        <v>13</v>
      </c>
      <c r="B97" s="11" t="s">
        <v>234</v>
      </c>
      <c r="C97" s="11" t="s">
        <v>235</v>
      </c>
      <c r="D97" s="12">
        <v>32.849999999999994</v>
      </c>
      <c r="E97" s="17" t="s">
        <v>33</v>
      </c>
      <c r="F97" s="13"/>
      <c r="G97" s="13"/>
      <c r="H97" s="14">
        <f t="shared" ref="H97:H103" si="25">ROUND(D97*F97,0)</f>
        <v>0</v>
      </c>
      <c r="I97" s="14">
        <f t="shared" ref="I97:I103" si="26">ROUND(D97*G97,0)</f>
        <v>0</v>
      </c>
    </row>
    <row r="98" spans="1:13" ht="165" x14ac:dyDescent="0.25">
      <c r="A98" s="17" t="s">
        <v>17</v>
      </c>
      <c r="B98" s="11" t="s">
        <v>236</v>
      </c>
      <c r="C98" s="11" t="s">
        <v>237</v>
      </c>
      <c r="D98" s="12">
        <v>32.849999999999994</v>
      </c>
      <c r="E98" s="17" t="s">
        <v>33</v>
      </c>
      <c r="F98" s="13"/>
      <c r="G98" s="13"/>
      <c r="H98" s="14">
        <f t="shared" si="25"/>
        <v>0</v>
      </c>
      <c r="I98" s="14">
        <f t="shared" si="26"/>
        <v>0</v>
      </c>
    </row>
    <row r="99" spans="1:13" ht="135" x14ac:dyDescent="0.25">
      <c r="A99" s="17" t="s">
        <v>19</v>
      </c>
      <c r="B99" s="11" t="s">
        <v>238</v>
      </c>
      <c r="C99" s="11" t="s">
        <v>239</v>
      </c>
      <c r="D99" s="12">
        <v>30.849999999999998</v>
      </c>
      <c r="E99" s="17" t="s">
        <v>33</v>
      </c>
      <c r="F99" s="13"/>
      <c r="G99" s="13"/>
      <c r="H99" s="14">
        <f t="shared" si="25"/>
        <v>0</v>
      </c>
      <c r="I99" s="14">
        <f t="shared" si="26"/>
        <v>0</v>
      </c>
    </row>
    <row r="100" spans="1:13" ht="150" x14ac:dyDescent="0.25">
      <c r="A100" s="17" t="s">
        <v>21</v>
      </c>
      <c r="B100" s="11" t="s">
        <v>240</v>
      </c>
      <c r="C100" s="18" t="s">
        <v>241</v>
      </c>
      <c r="D100" s="12">
        <v>30.849999999999998</v>
      </c>
      <c r="E100" s="17" t="s">
        <v>33</v>
      </c>
      <c r="F100" s="13"/>
      <c r="G100" s="13"/>
      <c r="H100" s="14">
        <f t="shared" si="25"/>
        <v>0</v>
      </c>
      <c r="I100" s="14">
        <f t="shared" si="26"/>
        <v>0</v>
      </c>
    </row>
    <row r="101" spans="1:13" ht="120" x14ac:dyDescent="0.25">
      <c r="A101" s="17" t="s">
        <v>24</v>
      </c>
      <c r="B101" s="11" t="s">
        <v>242</v>
      </c>
      <c r="C101" s="23" t="s">
        <v>243</v>
      </c>
      <c r="D101" s="12">
        <v>47.85</v>
      </c>
      <c r="E101" s="17" t="s">
        <v>70</v>
      </c>
      <c r="F101" s="13"/>
      <c r="G101" s="13"/>
      <c r="H101" s="14">
        <f t="shared" si="25"/>
        <v>0</v>
      </c>
      <c r="I101" s="14">
        <f t="shared" si="26"/>
        <v>0</v>
      </c>
      <c r="M101" s="23"/>
    </row>
    <row r="102" spans="1:13" ht="165" x14ac:dyDescent="0.25">
      <c r="A102" s="17" t="s">
        <v>26</v>
      </c>
      <c r="B102" s="11" t="s">
        <v>244</v>
      </c>
      <c r="C102" s="18" t="s">
        <v>245</v>
      </c>
      <c r="D102" s="12">
        <v>57.769999999999996</v>
      </c>
      <c r="E102" s="17" t="s">
        <v>33</v>
      </c>
      <c r="F102" s="13"/>
      <c r="G102" s="13"/>
      <c r="H102" s="14">
        <f t="shared" si="25"/>
        <v>0</v>
      </c>
      <c r="I102" s="14">
        <f t="shared" si="26"/>
        <v>0</v>
      </c>
      <c r="M102" s="23"/>
    </row>
    <row r="103" spans="1:13" ht="105" x14ac:dyDescent="0.25">
      <c r="A103" s="17" t="s">
        <v>98</v>
      </c>
      <c r="B103" s="11" t="s">
        <v>246</v>
      </c>
      <c r="C103" s="18" t="s">
        <v>247</v>
      </c>
      <c r="D103" s="12">
        <v>57.769999999999996</v>
      </c>
      <c r="E103" s="17" t="s">
        <v>33</v>
      </c>
      <c r="F103" s="13"/>
      <c r="G103" s="13"/>
      <c r="H103" s="14">
        <f t="shared" si="25"/>
        <v>0</v>
      </c>
      <c r="I103" s="14">
        <f t="shared" si="26"/>
        <v>0</v>
      </c>
      <c r="M103" s="23"/>
    </row>
    <row r="104" spans="1:13" s="1" customFormat="1" x14ac:dyDescent="0.25">
      <c r="A104" s="5"/>
      <c r="B104" s="15"/>
      <c r="C104" s="15" t="s">
        <v>27</v>
      </c>
      <c r="D104" s="16"/>
      <c r="E104" s="5"/>
      <c r="F104" s="6"/>
      <c r="G104" s="6"/>
      <c r="H104" s="6">
        <f>SUM(H97:H103)</f>
        <v>0</v>
      </c>
      <c r="I104" s="6">
        <f>SUM(I97:I103)</f>
        <v>0</v>
      </c>
    </row>
    <row r="105" spans="1:13" ht="15.75" thickBot="1" x14ac:dyDescent="0.3"/>
    <row r="106" spans="1:13" ht="15.75" thickBot="1" x14ac:dyDescent="0.3">
      <c r="A106" s="89" t="s">
        <v>835</v>
      </c>
      <c r="B106" s="90"/>
      <c r="C106" s="90"/>
      <c r="D106" s="91"/>
      <c r="E106" s="90"/>
      <c r="F106" s="92"/>
      <c r="G106" s="92"/>
      <c r="H106" s="93">
        <f>H9+H13+H17+H28+H31+H34+H39+H42+H71+H75+H85+H95+H104</f>
        <v>0</v>
      </c>
      <c r="I106" s="93">
        <f>I9+I13+I17+I28+I31+I34+I39+I42+I71+I75+I85+I95+I104</f>
        <v>0</v>
      </c>
    </row>
  </sheetData>
  <mergeCells count="1">
    <mergeCell ref="D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3"/>
  <sheetViews>
    <sheetView topLeftCell="A149" zoomScale="85" zoomScaleNormal="85" workbookViewId="0">
      <selection activeCell="G150" sqref="F7:G150"/>
    </sheetView>
  </sheetViews>
  <sheetFormatPr defaultRowHeight="15" x14ac:dyDescent="0.25"/>
  <cols>
    <col min="1" max="1" width="9.140625" style="2"/>
    <col min="2" max="2" width="31.7109375" style="2" bestFit="1" customWidth="1"/>
    <col min="3" max="3" width="56" style="2" customWidth="1"/>
    <col min="4" max="4" width="10" style="3" bestFit="1" customWidth="1"/>
    <col min="5" max="5" width="7.140625" style="2" bestFit="1" customWidth="1"/>
    <col min="6" max="9" width="9.140625" style="4"/>
    <col min="10" max="16384" width="9.140625" style="2"/>
  </cols>
  <sheetData>
    <row r="1" spans="1:9" x14ac:dyDescent="0.25">
      <c r="A1" s="1" t="s">
        <v>0</v>
      </c>
    </row>
    <row r="2" spans="1:9" x14ac:dyDescent="0.25">
      <c r="A2" s="1" t="s">
        <v>1</v>
      </c>
    </row>
    <row r="3" spans="1:9" x14ac:dyDescent="0.25">
      <c r="A3" s="20" t="s">
        <v>248</v>
      </c>
    </row>
    <row r="5" spans="1:9" s="1" customFormat="1" x14ac:dyDescent="0.25">
      <c r="A5" s="5" t="s">
        <v>3</v>
      </c>
      <c r="B5" s="5" t="s">
        <v>4</v>
      </c>
      <c r="C5" s="5" t="s">
        <v>5</v>
      </c>
      <c r="D5" s="132" t="s">
        <v>6</v>
      </c>
      <c r="E5" s="132"/>
      <c r="F5" s="6" t="s">
        <v>7</v>
      </c>
      <c r="G5" s="6" t="s">
        <v>8</v>
      </c>
      <c r="H5" s="6" t="s">
        <v>9</v>
      </c>
      <c r="I5" s="6" t="s">
        <v>10</v>
      </c>
    </row>
    <row r="6" spans="1:9" s="1" customFormat="1" x14ac:dyDescent="0.25">
      <c r="A6" s="7" t="s">
        <v>29</v>
      </c>
      <c r="B6" s="7" t="s">
        <v>30</v>
      </c>
      <c r="C6" s="7"/>
      <c r="D6" s="8"/>
      <c r="E6" s="7"/>
      <c r="F6" s="9"/>
      <c r="G6" s="9"/>
      <c r="H6" s="9"/>
      <c r="I6" s="9"/>
    </row>
    <row r="7" spans="1:9" ht="105" x14ac:dyDescent="0.25">
      <c r="A7" s="17" t="s">
        <v>13</v>
      </c>
      <c r="B7" s="11" t="s">
        <v>249</v>
      </c>
      <c r="C7" s="11" t="s">
        <v>250</v>
      </c>
      <c r="D7" s="12">
        <v>12.8</v>
      </c>
      <c r="E7" s="10" t="s">
        <v>33</v>
      </c>
      <c r="F7" s="13"/>
      <c r="G7" s="13"/>
      <c r="H7" s="14">
        <f t="shared" ref="H7:H11" si="0">ROUND(D7*F7,0)</f>
        <v>0</v>
      </c>
      <c r="I7" s="14">
        <f t="shared" ref="I7:I11" si="1">ROUND(D7*G7,0)</f>
        <v>0</v>
      </c>
    </row>
    <row r="8" spans="1:9" ht="120" x14ac:dyDescent="0.25">
      <c r="A8" s="17" t="s">
        <v>17</v>
      </c>
      <c r="B8" s="11" t="s">
        <v>251</v>
      </c>
      <c r="C8" s="11" t="s">
        <v>252</v>
      </c>
      <c r="D8" s="12">
        <v>11.53</v>
      </c>
      <c r="E8" s="10" t="s">
        <v>33</v>
      </c>
      <c r="F8" s="13"/>
      <c r="G8" s="13"/>
      <c r="H8" s="14">
        <f t="shared" si="0"/>
        <v>0</v>
      </c>
      <c r="I8" s="14">
        <f t="shared" si="1"/>
        <v>0</v>
      </c>
    </row>
    <row r="9" spans="1:9" ht="60" x14ac:dyDescent="0.25">
      <c r="A9" s="17" t="s">
        <v>19</v>
      </c>
      <c r="B9" s="11" t="s">
        <v>253</v>
      </c>
      <c r="C9" s="11" t="s">
        <v>254</v>
      </c>
      <c r="D9" s="12">
        <v>26.7</v>
      </c>
      <c r="E9" s="10" t="s">
        <v>33</v>
      </c>
      <c r="F9" s="13"/>
      <c r="G9" s="13"/>
      <c r="H9" s="14">
        <f t="shared" si="0"/>
        <v>0</v>
      </c>
      <c r="I9" s="14">
        <f t="shared" si="1"/>
        <v>0</v>
      </c>
    </row>
    <row r="10" spans="1:9" ht="45" x14ac:dyDescent="0.25">
      <c r="A10" s="17" t="s">
        <v>21</v>
      </c>
      <c r="B10" s="11" t="s">
        <v>255</v>
      </c>
      <c r="C10" s="11" t="s">
        <v>32</v>
      </c>
      <c r="D10" s="12">
        <v>5.7</v>
      </c>
      <c r="E10" s="10" t="s">
        <v>33</v>
      </c>
      <c r="F10" s="13"/>
      <c r="G10" s="13"/>
      <c r="H10" s="14">
        <f t="shared" si="0"/>
        <v>0</v>
      </c>
      <c r="I10" s="14">
        <f t="shared" si="1"/>
        <v>0</v>
      </c>
    </row>
    <row r="11" spans="1:9" ht="60" x14ac:dyDescent="0.25">
      <c r="A11" s="17" t="s">
        <v>24</v>
      </c>
      <c r="B11" s="11" t="s">
        <v>256</v>
      </c>
      <c r="C11" s="11" t="s">
        <v>257</v>
      </c>
      <c r="D11" s="12">
        <v>14.5</v>
      </c>
      <c r="E11" s="10" t="s">
        <v>33</v>
      </c>
      <c r="F11" s="13"/>
      <c r="G11" s="13"/>
      <c r="H11" s="14">
        <f t="shared" si="0"/>
        <v>0</v>
      </c>
      <c r="I11" s="14">
        <f t="shared" si="1"/>
        <v>0</v>
      </c>
    </row>
    <row r="12" spans="1:9" s="1" customFormat="1" x14ac:dyDescent="0.25">
      <c r="A12" s="5"/>
      <c r="B12" s="15"/>
      <c r="C12" s="15" t="s">
        <v>27</v>
      </c>
      <c r="D12" s="16"/>
      <c r="E12" s="5"/>
      <c r="F12" s="6"/>
      <c r="G12" s="6"/>
      <c r="H12" s="6">
        <f>SUM(H7:H11)</f>
        <v>0</v>
      </c>
      <c r="I12" s="6">
        <f>SUM(I7:I11)</f>
        <v>0</v>
      </c>
    </row>
    <row r="13" spans="1:9" s="1" customFormat="1" x14ac:dyDescent="0.25">
      <c r="A13" s="7" t="s">
        <v>34</v>
      </c>
      <c r="B13" s="7" t="s">
        <v>35</v>
      </c>
      <c r="C13" s="7"/>
      <c r="D13" s="8"/>
      <c r="E13" s="7"/>
      <c r="F13" s="9"/>
      <c r="G13" s="9"/>
      <c r="H13" s="9"/>
      <c r="I13" s="9"/>
    </row>
    <row r="14" spans="1:9" ht="60" x14ac:dyDescent="0.25">
      <c r="A14" s="17" t="s">
        <v>13</v>
      </c>
      <c r="B14" s="11" t="s">
        <v>36</v>
      </c>
      <c r="C14" s="11" t="s">
        <v>258</v>
      </c>
      <c r="D14" s="24">
        <v>22</v>
      </c>
      <c r="E14" s="10" t="s">
        <v>38</v>
      </c>
      <c r="F14" s="13"/>
      <c r="G14" s="13"/>
      <c r="H14" s="14">
        <f t="shared" ref="H14:H21" si="2">ROUND(D14*F14,0)</f>
        <v>0</v>
      </c>
      <c r="I14" s="14">
        <f t="shared" ref="I14:I21" si="3">ROUND(D14*G14,0)</f>
        <v>0</v>
      </c>
    </row>
    <row r="15" spans="1:9" ht="105" x14ac:dyDescent="0.25">
      <c r="A15" s="17" t="s">
        <v>17</v>
      </c>
      <c r="B15" s="11" t="s">
        <v>39</v>
      </c>
      <c r="C15" s="11" t="s">
        <v>259</v>
      </c>
      <c r="D15" s="24">
        <v>67</v>
      </c>
      <c r="E15" s="10" t="s">
        <v>38</v>
      </c>
      <c r="F15" s="13"/>
      <c r="G15" s="13"/>
      <c r="H15" s="14">
        <f t="shared" si="2"/>
        <v>0</v>
      </c>
      <c r="I15" s="14">
        <f t="shared" si="3"/>
        <v>0</v>
      </c>
    </row>
    <row r="16" spans="1:9" ht="90" x14ac:dyDescent="0.25">
      <c r="A16" s="17" t="s">
        <v>19</v>
      </c>
      <c r="B16" s="11" t="s">
        <v>41</v>
      </c>
      <c r="C16" s="11" t="s">
        <v>260</v>
      </c>
      <c r="D16" s="12">
        <v>86.95</v>
      </c>
      <c r="E16" s="10" t="s">
        <v>33</v>
      </c>
      <c r="F16" s="13"/>
      <c r="G16" s="13"/>
      <c r="H16" s="14">
        <f t="shared" si="2"/>
        <v>0</v>
      </c>
      <c r="I16" s="14">
        <f t="shared" si="3"/>
        <v>0</v>
      </c>
    </row>
    <row r="17" spans="1:9" ht="90" x14ac:dyDescent="0.25">
      <c r="A17" s="17" t="s">
        <v>21</v>
      </c>
      <c r="B17" s="11" t="s">
        <v>43</v>
      </c>
      <c r="C17" s="11" t="s">
        <v>44</v>
      </c>
      <c r="D17" s="12">
        <v>13.04</v>
      </c>
      <c r="E17" s="10" t="s">
        <v>38</v>
      </c>
      <c r="F17" s="13"/>
      <c r="G17" s="13"/>
      <c r="H17" s="14">
        <f t="shared" si="2"/>
        <v>0</v>
      </c>
      <c r="I17" s="14">
        <f t="shared" si="3"/>
        <v>0</v>
      </c>
    </row>
    <row r="18" spans="1:9" ht="75" x14ac:dyDescent="0.25">
      <c r="A18" s="17" t="s">
        <v>24</v>
      </c>
      <c r="B18" s="11" t="s">
        <v>45</v>
      </c>
      <c r="C18" s="11" t="s">
        <v>46</v>
      </c>
      <c r="D18" s="12">
        <v>89</v>
      </c>
      <c r="E18" s="17" t="s">
        <v>38</v>
      </c>
      <c r="F18" s="13"/>
      <c r="G18" s="13"/>
      <c r="H18" s="14">
        <f t="shared" si="2"/>
        <v>0</v>
      </c>
      <c r="I18" s="14">
        <f t="shared" si="3"/>
        <v>0</v>
      </c>
    </row>
    <row r="19" spans="1:9" ht="105" x14ac:dyDescent="0.25">
      <c r="A19" s="17" t="s">
        <v>26</v>
      </c>
      <c r="B19" s="11" t="s">
        <v>47</v>
      </c>
      <c r="C19" s="11" t="s">
        <v>261</v>
      </c>
      <c r="D19" s="12">
        <v>27</v>
      </c>
      <c r="E19" s="17" t="s">
        <v>38</v>
      </c>
      <c r="F19" s="13"/>
      <c r="G19" s="13"/>
      <c r="H19" s="14">
        <f t="shared" si="2"/>
        <v>0</v>
      </c>
      <c r="I19" s="14">
        <f t="shared" si="3"/>
        <v>0</v>
      </c>
    </row>
    <row r="20" spans="1:9" ht="60" x14ac:dyDescent="0.25">
      <c r="A20" s="17" t="s">
        <v>98</v>
      </c>
      <c r="B20" s="11" t="s">
        <v>72</v>
      </c>
      <c r="C20" s="11" t="s">
        <v>73</v>
      </c>
      <c r="D20" s="12">
        <v>3</v>
      </c>
      <c r="E20" s="10" t="s">
        <v>16</v>
      </c>
      <c r="F20" s="13"/>
      <c r="G20" s="13"/>
      <c r="H20" s="14">
        <f t="shared" si="2"/>
        <v>0</v>
      </c>
      <c r="I20" s="14">
        <f t="shared" si="3"/>
        <v>0</v>
      </c>
    </row>
    <row r="21" spans="1:9" ht="75" x14ac:dyDescent="0.25">
      <c r="A21" s="17" t="s">
        <v>101</v>
      </c>
      <c r="B21" s="11" t="s">
        <v>74</v>
      </c>
      <c r="C21" s="11" t="s">
        <v>75</v>
      </c>
      <c r="D21" s="12">
        <v>15</v>
      </c>
      <c r="E21" s="10" t="s">
        <v>38</v>
      </c>
      <c r="F21" s="13"/>
      <c r="G21" s="13"/>
      <c r="H21" s="14">
        <f t="shared" si="2"/>
        <v>0</v>
      </c>
      <c r="I21" s="14">
        <f t="shared" si="3"/>
        <v>0</v>
      </c>
    </row>
    <row r="22" spans="1:9" s="1" customFormat="1" x14ac:dyDescent="0.25">
      <c r="A22" s="5"/>
      <c r="B22" s="15"/>
      <c r="C22" s="15" t="s">
        <v>27</v>
      </c>
      <c r="D22" s="16"/>
      <c r="E22" s="5"/>
      <c r="F22" s="6"/>
      <c r="G22" s="6"/>
      <c r="H22" s="6">
        <f>SUM(H14:H21)</f>
        <v>0</v>
      </c>
      <c r="I22" s="6">
        <f>SUM(I14:I21)</f>
        <v>0</v>
      </c>
    </row>
    <row r="23" spans="1:9" s="1" customFormat="1" x14ac:dyDescent="0.25">
      <c r="A23" s="7" t="s">
        <v>49</v>
      </c>
      <c r="B23" s="7" t="s">
        <v>50</v>
      </c>
      <c r="C23" s="7"/>
      <c r="D23" s="8"/>
      <c r="E23" s="7"/>
      <c r="F23" s="9"/>
      <c r="G23" s="9"/>
      <c r="H23" s="9"/>
      <c r="I23" s="9"/>
    </row>
    <row r="24" spans="1:9" ht="75" x14ac:dyDescent="0.25">
      <c r="A24" s="17" t="s">
        <v>13</v>
      </c>
      <c r="B24" s="11" t="s">
        <v>51</v>
      </c>
      <c r="C24" s="18" t="s">
        <v>262</v>
      </c>
      <c r="D24" s="12">
        <v>17.829999999999998</v>
      </c>
      <c r="E24" s="17" t="s">
        <v>38</v>
      </c>
      <c r="F24" s="13"/>
      <c r="G24" s="13"/>
      <c r="H24" s="13">
        <f>ROUND(D24*F24,0)</f>
        <v>0</v>
      </c>
      <c r="I24" s="14">
        <f>ROUND(D24*G24,0)</f>
        <v>0</v>
      </c>
    </row>
    <row r="25" spans="1:9" s="1" customFormat="1" x14ac:dyDescent="0.25">
      <c r="A25" s="5"/>
      <c r="B25" s="15"/>
      <c r="C25" s="15" t="s">
        <v>27</v>
      </c>
      <c r="D25" s="16"/>
      <c r="E25" s="5"/>
      <c r="F25" s="6"/>
      <c r="G25" s="6"/>
      <c r="H25" s="6">
        <f>SUM(H24)</f>
        <v>0</v>
      </c>
      <c r="I25" s="6">
        <f>SUM(I24)</f>
        <v>0</v>
      </c>
    </row>
    <row r="26" spans="1:9" s="1" customFormat="1" x14ac:dyDescent="0.25">
      <c r="A26" s="7" t="s">
        <v>53</v>
      </c>
      <c r="B26" s="7" t="s">
        <v>54</v>
      </c>
      <c r="C26" s="7"/>
      <c r="D26" s="8"/>
      <c r="E26" s="7"/>
      <c r="F26" s="9"/>
      <c r="G26" s="9"/>
      <c r="H26" s="9"/>
      <c r="I26" s="9"/>
    </row>
    <row r="27" spans="1:9" ht="120" x14ac:dyDescent="0.25">
      <c r="A27" s="17" t="s">
        <v>13</v>
      </c>
      <c r="B27" s="11" t="s">
        <v>263</v>
      </c>
      <c r="C27" s="11" t="s">
        <v>264</v>
      </c>
      <c r="D27" s="19">
        <v>0.72</v>
      </c>
      <c r="E27" s="10" t="s">
        <v>57</v>
      </c>
      <c r="F27" s="13"/>
      <c r="G27" s="13"/>
      <c r="H27" s="14">
        <f t="shared" ref="H27:H39" si="4">ROUND(D27*F27,0)</f>
        <v>0</v>
      </c>
      <c r="I27" s="14">
        <f t="shared" ref="I27:I39" si="5">ROUND(D27*G27,0)</f>
        <v>0</v>
      </c>
    </row>
    <row r="28" spans="1:9" ht="120" x14ac:dyDescent="0.25">
      <c r="A28" s="17"/>
      <c r="B28" s="11" t="s">
        <v>265</v>
      </c>
      <c r="C28" s="11" t="s">
        <v>266</v>
      </c>
      <c r="D28" s="19">
        <v>0.112</v>
      </c>
      <c r="E28" s="10" t="s">
        <v>57</v>
      </c>
      <c r="F28" s="13"/>
      <c r="G28" s="13"/>
      <c r="H28" s="14">
        <f t="shared" si="4"/>
        <v>0</v>
      </c>
      <c r="I28" s="14">
        <f t="shared" si="5"/>
        <v>0</v>
      </c>
    </row>
    <row r="29" spans="1:9" ht="120" x14ac:dyDescent="0.25">
      <c r="A29" s="17"/>
      <c r="B29" s="11" t="s">
        <v>267</v>
      </c>
      <c r="C29" s="11" t="s">
        <v>268</v>
      </c>
      <c r="D29" s="19">
        <v>0.35299999999999998</v>
      </c>
      <c r="E29" s="10" t="s">
        <v>57</v>
      </c>
      <c r="F29" s="13"/>
      <c r="G29" s="13"/>
      <c r="H29" s="14">
        <f t="shared" si="4"/>
        <v>0</v>
      </c>
      <c r="I29" s="14">
        <f t="shared" si="5"/>
        <v>0</v>
      </c>
    </row>
    <row r="30" spans="1:9" ht="105" x14ac:dyDescent="0.25">
      <c r="A30" s="17"/>
      <c r="B30" s="11" t="s">
        <v>269</v>
      </c>
      <c r="C30" s="11" t="s">
        <v>270</v>
      </c>
      <c r="D30" s="19">
        <v>0.14000000000000001</v>
      </c>
      <c r="E30" s="10" t="s">
        <v>57</v>
      </c>
      <c r="F30" s="13"/>
      <c r="G30" s="13"/>
      <c r="H30" s="14">
        <f t="shared" si="4"/>
        <v>0</v>
      </c>
      <c r="I30" s="14">
        <f t="shared" si="5"/>
        <v>0</v>
      </c>
    </row>
    <row r="31" spans="1:9" ht="60" x14ac:dyDescent="0.25">
      <c r="A31" s="17" t="s">
        <v>17</v>
      </c>
      <c r="B31" s="11" t="s">
        <v>271</v>
      </c>
      <c r="C31" s="11" t="s">
        <v>272</v>
      </c>
      <c r="D31" s="19">
        <v>0.84199999999999997</v>
      </c>
      <c r="E31" s="10" t="s">
        <v>57</v>
      </c>
      <c r="F31" s="13"/>
      <c r="G31" s="13"/>
      <c r="H31" s="14">
        <f t="shared" si="4"/>
        <v>0</v>
      </c>
      <c r="I31" s="14">
        <f t="shared" si="5"/>
        <v>0</v>
      </c>
    </row>
    <row r="32" spans="1:9" ht="75" x14ac:dyDescent="0.25">
      <c r="A32" s="17"/>
      <c r="B32" s="11" t="s">
        <v>273</v>
      </c>
      <c r="C32" s="11" t="s">
        <v>274</v>
      </c>
      <c r="D32" s="19">
        <v>0.27</v>
      </c>
      <c r="E32" s="10" t="s">
        <v>57</v>
      </c>
      <c r="F32" s="13"/>
      <c r="G32" s="13"/>
      <c r="H32" s="14">
        <f t="shared" si="4"/>
        <v>0</v>
      </c>
      <c r="I32" s="14">
        <f t="shared" si="5"/>
        <v>0</v>
      </c>
    </row>
    <row r="33" spans="1:10" ht="165" x14ac:dyDescent="0.25">
      <c r="A33" s="17" t="s">
        <v>19</v>
      </c>
      <c r="B33" s="11" t="s">
        <v>275</v>
      </c>
      <c r="C33" s="11" t="s">
        <v>276</v>
      </c>
      <c r="D33" s="12">
        <v>0.96</v>
      </c>
      <c r="E33" s="10" t="s">
        <v>38</v>
      </c>
      <c r="F33" s="13"/>
      <c r="G33" s="13"/>
      <c r="H33" s="14">
        <f t="shared" si="4"/>
        <v>0</v>
      </c>
      <c r="I33" s="14">
        <f t="shared" si="5"/>
        <v>0</v>
      </c>
    </row>
    <row r="34" spans="1:10" ht="150" x14ac:dyDescent="0.25">
      <c r="A34" s="17" t="s">
        <v>21</v>
      </c>
      <c r="B34" s="11" t="s">
        <v>277</v>
      </c>
      <c r="C34" s="11" t="s">
        <v>278</v>
      </c>
      <c r="D34" s="12">
        <v>1.23</v>
      </c>
      <c r="E34" s="10" t="s">
        <v>38</v>
      </c>
      <c r="F34" s="13"/>
      <c r="G34" s="13"/>
      <c r="H34" s="14">
        <f t="shared" si="4"/>
        <v>0</v>
      </c>
      <c r="I34" s="14">
        <f t="shared" si="5"/>
        <v>0</v>
      </c>
    </row>
    <row r="35" spans="1:10" ht="120" x14ac:dyDescent="0.25">
      <c r="A35" s="17" t="s">
        <v>24</v>
      </c>
      <c r="B35" s="11" t="s">
        <v>279</v>
      </c>
      <c r="C35" s="11" t="s">
        <v>280</v>
      </c>
      <c r="D35" s="12">
        <v>3.7</v>
      </c>
      <c r="E35" s="10" t="s">
        <v>38</v>
      </c>
      <c r="F35" s="13"/>
      <c r="G35" s="13"/>
      <c r="H35" s="14">
        <f t="shared" si="4"/>
        <v>0</v>
      </c>
      <c r="I35" s="14">
        <f t="shared" si="5"/>
        <v>0</v>
      </c>
    </row>
    <row r="36" spans="1:10" ht="135" x14ac:dyDescent="0.25">
      <c r="A36" s="17" t="s">
        <v>26</v>
      </c>
      <c r="B36" s="11" t="s">
        <v>281</v>
      </c>
      <c r="C36" s="11" t="s">
        <v>282</v>
      </c>
      <c r="D36" s="12">
        <v>18.66</v>
      </c>
      <c r="E36" s="10" t="s">
        <v>38</v>
      </c>
      <c r="F36" s="13"/>
      <c r="G36" s="13"/>
      <c r="H36" s="14">
        <f t="shared" si="4"/>
        <v>0</v>
      </c>
      <c r="I36" s="14">
        <f t="shared" si="5"/>
        <v>0</v>
      </c>
    </row>
    <row r="37" spans="1:10" ht="75" x14ac:dyDescent="0.25">
      <c r="A37" s="17" t="s">
        <v>98</v>
      </c>
      <c r="B37" s="11" t="s">
        <v>60</v>
      </c>
      <c r="C37" s="18" t="s">
        <v>61</v>
      </c>
      <c r="D37" s="12">
        <v>93.52</v>
      </c>
      <c r="E37" s="17" t="s">
        <v>33</v>
      </c>
      <c r="F37" s="13"/>
      <c r="G37" s="13"/>
      <c r="H37" s="13">
        <f>ROUND(D37*F37,0)</f>
        <v>0</v>
      </c>
      <c r="I37" s="13">
        <f>ROUND(D37*G37,0)</f>
        <v>0</v>
      </c>
    </row>
    <row r="38" spans="1:10" ht="75" x14ac:dyDescent="0.25">
      <c r="A38" s="17" t="s">
        <v>101</v>
      </c>
      <c r="B38" s="11" t="s">
        <v>78</v>
      </c>
      <c r="C38" s="11" t="s">
        <v>283</v>
      </c>
      <c r="D38" s="12">
        <v>85.58</v>
      </c>
      <c r="E38" s="10" t="s">
        <v>33</v>
      </c>
      <c r="F38" s="13"/>
      <c r="G38" s="13"/>
      <c r="H38" s="14">
        <f t="shared" si="4"/>
        <v>0</v>
      </c>
      <c r="I38" s="14">
        <f t="shared" si="5"/>
        <v>0</v>
      </c>
    </row>
    <row r="39" spans="1:10" ht="165" x14ac:dyDescent="0.25">
      <c r="A39" s="17"/>
      <c r="B39" s="11" t="s">
        <v>284</v>
      </c>
      <c r="C39" s="11" t="s">
        <v>285</v>
      </c>
      <c r="D39" s="12">
        <v>1.79</v>
      </c>
      <c r="E39" s="10" t="s">
        <v>38</v>
      </c>
      <c r="F39" s="13"/>
      <c r="G39" s="13"/>
      <c r="H39" s="14">
        <f t="shared" si="4"/>
        <v>0</v>
      </c>
      <c r="I39" s="14">
        <f t="shared" si="5"/>
        <v>0</v>
      </c>
    </row>
    <row r="40" spans="1:10" s="1" customFormat="1" x14ac:dyDescent="0.25">
      <c r="A40" s="5"/>
      <c r="B40" s="15"/>
      <c r="C40" s="15" t="s">
        <v>27</v>
      </c>
      <c r="D40" s="16"/>
      <c r="E40" s="5"/>
      <c r="F40" s="6"/>
      <c r="G40" s="6"/>
      <c r="H40" s="6">
        <f>SUM(H27:H39)</f>
        <v>0</v>
      </c>
      <c r="I40" s="6">
        <f>SUM(I27:I39)</f>
        <v>0</v>
      </c>
    </row>
    <row r="41" spans="1:10" s="1" customFormat="1" x14ac:dyDescent="0.25">
      <c r="A41" s="7" t="s">
        <v>80</v>
      </c>
      <c r="B41" s="7" t="s">
        <v>81</v>
      </c>
      <c r="C41" s="7"/>
      <c r="D41" s="8"/>
      <c r="E41" s="7"/>
      <c r="F41" s="9"/>
      <c r="G41" s="9"/>
      <c r="H41" s="9"/>
      <c r="I41" s="9"/>
    </row>
    <row r="42" spans="1:10" s="1" customFormat="1" ht="120" x14ac:dyDescent="0.25">
      <c r="A42" s="17" t="s">
        <v>13</v>
      </c>
      <c r="B42" s="11" t="s">
        <v>286</v>
      </c>
      <c r="C42" s="11" t="s">
        <v>287</v>
      </c>
      <c r="D42" s="12">
        <v>24</v>
      </c>
      <c r="E42" s="17" t="s">
        <v>16</v>
      </c>
      <c r="F42" s="13"/>
      <c r="G42" s="13"/>
      <c r="H42" s="14">
        <f t="shared" ref="H42:H46" si="6">ROUND(D42*F42,0)</f>
        <v>0</v>
      </c>
      <c r="I42" s="14">
        <f t="shared" ref="I42:I46" si="7">ROUND(D42*G42,0)</f>
        <v>0</v>
      </c>
      <c r="J42" s="2"/>
    </row>
    <row r="43" spans="1:10" s="1" customFormat="1" ht="150" x14ac:dyDescent="0.25">
      <c r="A43" s="17" t="s">
        <v>17</v>
      </c>
      <c r="B43" s="11" t="s">
        <v>288</v>
      </c>
      <c r="C43" s="11" t="s">
        <v>289</v>
      </c>
      <c r="D43" s="12">
        <v>4</v>
      </c>
      <c r="E43" s="17" t="s">
        <v>16</v>
      </c>
      <c r="F43" s="13"/>
      <c r="G43" s="13"/>
      <c r="H43" s="14">
        <f t="shared" si="6"/>
        <v>0</v>
      </c>
      <c r="I43" s="14">
        <f t="shared" si="7"/>
        <v>0</v>
      </c>
      <c r="J43" s="2"/>
    </row>
    <row r="44" spans="1:10" s="1" customFormat="1" ht="150" x14ac:dyDescent="0.25">
      <c r="A44" s="17" t="s">
        <v>19</v>
      </c>
      <c r="B44" s="11" t="s">
        <v>290</v>
      </c>
      <c r="C44" s="11" t="s">
        <v>291</v>
      </c>
      <c r="D44" s="12">
        <v>4</v>
      </c>
      <c r="E44" s="17" t="s">
        <v>16</v>
      </c>
      <c r="F44" s="13"/>
      <c r="G44" s="13"/>
      <c r="H44" s="14">
        <f t="shared" si="6"/>
        <v>0</v>
      </c>
      <c r="I44" s="14">
        <f t="shared" si="7"/>
        <v>0</v>
      </c>
      <c r="J44" s="2"/>
    </row>
    <row r="45" spans="1:10" s="1" customFormat="1" ht="165" x14ac:dyDescent="0.25">
      <c r="A45" s="17" t="s">
        <v>24</v>
      </c>
      <c r="B45" s="11" t="s">
        <v>84</v>
      </c>
      <c r="C45" s="11" t="s">
        <v>292</v>
      </c>
      <c r="D45" s="12">
        <v>2</v>
      </c>
      <c r="E45" s="17" t="s">
        <v>16</v>
      </c>
      <c r="F45" s="13"/>
      <c r="G45" s="13"/>
      <c r="H45" s="14">
        <f t="shared" si="6"/>
        <v>0</v>
      </c>
      <c r="I45" s="14">
        <f t="shared" si="7"/>
        <v>0</v>
      </c>
      <c r="J45" s="2"/>
    </row>
    <row r="46" spans="1:10" s="1" customFormat="1" ht="150" x14ac:dyDescent="0.25">
      <c r="A46" s="17" t="s">
        <v>26</v>
      </c>
      <c r="B46" s="11" t="s">
        <v>293</v>
      </c>
      <c r="C46" s="11" t="s">
        <v>294</v>
      </c>
      <c r="D46" s="12">
        <v>1</v>
      </c>
      <c r="E46" s="17" t="s">
        <v>16</v>
      </c>
      <c r="F46" s="13"/>
      <c r="G46" s="13"/>
      <c r="H46" s="14">
        <f t="shared" si="6"/>
        <v>0</v>
      </c>
      <c r="I46" s="14">
        <f t="shared" si="7"/>
        <v>0</v>
      </c>
      <c r="J46" s="2"/>
    </row>
    <row r="47" spans="1:10" s="1" customFormat="1" x14ac:dyDescent="0.25">
      <c r="A47" s="5"/>
      <c r="B47" s="15"/>
      <c r="C47" s="15" t="s">
        <v>27</v>
      </c>
      <c r="D47" s="16"/>
      <c r="E47" s="5"/>
      <c r="F47" s="6"/>
      <c r="G47" s="6"/>
      <c r="H47" s="6">
        <f>SUM(H42:H46)</f>
        <v>0</v>
      </c>
      <c r="I47" s="6">
        <f>SUM(I42:I46)</f>
        <v>0</v>
      </c>
    </row>
    <row r="48" spans="1:10" s="1" customFormat="1" x14ac:dyDescent="0.25">
      <c r="A48" s="7" t="s">
        <v>62</v>
      </c>
      <c r="B48" s="7" t="s">
        <v>63</v>
      </c>
      <c r="C48" s="7"/>
      <c r="D48" s="8"/>
      <c r="E48" s="7"/>
      <c r="F48" s="9"/>
      <c r="G48" s="9"/>
      <c r="H48" s="9"/>
      <c r="I48" s="9"/>
    </row>
    <row r="49" spans="1:9" ht="165" x14ac:dyDescent="0.25">
      <c r="A49" s="17" t="s">
        <v>13</v>
      </c>
      <c r="B49" s="11" t="s">
        <v>295</v>
      </c>
      <c r="C49" s="11" t="s">
        <v>296</v>
      </c>
      <c r="D49" s="12">
        <v>39.590000000000003</v>
      </c>
      <c r="E49" s="17" t="s">
        <v>33</v>
      </c>
      <c r="F49" s="13"/>
      <c r="G49" s="13"/>
      <c r="H49" s="14">
        <f t="shared" ref="H49:H51" si="8">ROUND(D49*F49,0)</f>
        <v>0</v>
      </c>
      <c r="I49" s="14">
        <f t="shared" ref="I49:I51" si="9">ROUND(D49*G49,0)</f>
        <v>0</v>
      </c>
    </row>
    <row r="50" spans="1:9" ht="150" x14ac:dyDescent="0.25">
      <c r="A50" s="17" t="s">
        <v>17</v>
      </c>
      <c r="B50" s="11" t="s">
        <v>297</v>
      </c>
      <c r="C50" s="11" t="s">
        <v>298</v>
      </c>
      <c r="D50" s="12">
        <v>5.33</v>
      </c>
      <c r="E50" s="17" t="s">
        <v>33</v>
      </c>
      <c r="F50" s="13"/>
      <c r="G50" s="13"/>
      <c r="H50" s="14">
        <f t="shared" si="8"/>
        <v>0</v>
      </c>
      <c r="I50" s="14">
        <f t="shared" si="9"/>
        <v>0</v>
      </c>
    </row>
    <row r="51" spans="1:9" ht="180" x14ac:dyDescent="0.25">
      <c r="A51" s="17" t="s">
        <v>19</v>
      </c>
      <c r="B51" s="11" t="s">
        <v>92</v>
      </c>
      <c r="C51" s="11" t="s">
        <v>93</v>
      </c>
      <c r="D51" s="12">
        <v>65.31</v>
      </c>
      <c r="E51" s="17" t="s">
        <v>33</v>
      </c>
      <c r="F51" s="13"/>
      <c r="G51" s="13"/>
      <c r="H51" s="14">
        <f t="shared" si="8"/>
        <v>0</v>
      </c>
      <c r="I51" s="14">
        <f t="shared" si="9"/>
        <v>0</v>
      </c>
    </row>
    <row r="52" spans="1:9" s="1" customFormat="1" x14ac:dyDescent="0.25">
      <c r="A52" s="5"/>
      <c r="B52" s="15"/>
      <c r="C52" s="15" t="s">
        <v>27</v>
      </c>
      <c r="D52" s="16"/>
      <c r="E52" s="5"/>
      <c r="F52" s="6"/>
      <c r="G52" s="6"/>
      <c r="H52" s="6">
        <f>SUM(H49:H51)</f>
        <v>0</v>
      </c>
      <c r="I52" s="6">
        <f>SUM(I49:I51)</f>
        <v>0</v>
      </c>
    </row>
    <row r="53" spans="1:9" s="1" customFormat="1" x14ac:dyDescent="0.25">
      <c r="A53" s="7" t="s">
        <v>107</v>
      </c>
      <c r="B53" s="7" t="s">
        <v>108</v>
      </c>
      <c r="C53" s="7"/>
      <c r="D53" s="8"/>
      <c r="E53" s="7"/>
      <c r="F53" s="9"/>
      <c r="G53" s="9"/>
      <c r="H53" s="9"/>
      <c r="I53" s="9"/>
    </row>
    <row r="54" spans="1:9" ht="75" x14ac:dyDescent="0.25">
      <c r="A54" s="17" t="s">
        <v>13</v>
      </c>
      <c r="B54" s="11" t="s">
        <v>299</v>
      </c>
      <c r="C54" s="11" t="s">
        <v>300</v>
      </c>
      <c r="D54" s="12">
        <v>93.52</v>
      </c>
      <c r="E54" s="17" t="s">
        <v>33</v>
      </c>
      <c r="F54" s="13"/>
      <c r="G54" s="13"/>
      <c r="H54" s="14">
        <f t="shared" ref="H54:H55" si="10">ROUND(D54*F54,0)</f>
        <v>0</v>
      </c>
      <c r="I54" s="14">
        <f t="shared" ref="I54:I55" si="11">ROUND(D54*G54,0)</f>
        <v>0</v>
      </c>
    </row>
    <row r="55" spans="1:9" ht="75" x14ac:dyDescent="0.25">
      <c r="A55" s="17" t="s">
        <v>17</v>
      </c>
      <c r="B55" s="11" t="s">
        <v>301</v>
      </c>
      <c r="C55" s="11" t="s">
        <v>302</v>
      </c>
      <c r="D55" s="12">
        <v>1223.25</v>
      </c>
      <c r="E55" s="17" t="s">
        <v>303</v>
      </c>
      <c r="F55" s="13"/>
      <c r="G55" s="13"/>
      <c r="H55" s="14">
        <f t="shared" si="10"/>
        <v>0</v>
      </c>
      <c r="I55" s="14">
        <f t="shared" si="11"/>
        <v>0</v>
      </c>
    </row>
    <row r="56" spans="1:9" s="1" customFormat="1" x14ac:dyDescent="0.25">
      <c r="A56" s="5"/>
      <c r="B56" s="15"/>
      <c r="C56" s="15" t="s">
        <v>27</v>
      </c>
      <c r="D56" s="16"/>
      <c r="E56" s="5"/>
      <c r="F56" s="6"/>
      <c r="G56" s="6"/>
      <c r="H56" s="6">
        <f>SUM(H54:H55)</f>
        <v>0</v>
      </c>
      <c r="I56" s="6">
        <f>SUM(I54:I55)</f>
        <v>0</v>
      </c>
    </row>
    <row r="57" spans="1:9" s="1" customFormat="1" x14ac:dyDescent="0.25">
      <c r="A57" s="7" t="s">
        <v>111</v>
      </c>
      <c r="B57" s="7" t="s">
        <v>112</v>
      </c>
      <c r="C57" s="7"/>
      <c r="D57" s="8"/>
      <c r="E57" s="7"/>
      <c r="F57" s="9"/>
      <c r="G57" s="9"/>
      <c r="H57" s="9"/>
      <c r="I57" s="9"/>
    </row>
    <row r="58" spans="1:9" s="20" customFormat="1" x14ac:dyDescent="0.25">
      <c r="A58" s="21"/>
      <c r="B58" s="21" t="s">
        <v>304</v>
      </c>
      <c r="C58" s="21"/>
      <c r="D58" s="12"/>
      <c r="E58" s="21"/>
      <c r="F58" s="22"/>
      <c r="G58" s="22"/>
      <c r="H58" s="22"/>
      <c r="I58" s="22"/>
    </row>
    <row r="59" spans="1:9" ht="75" x14ac:dyDescent="0.25">
      <c r="A59" s="17" t="s">
        <v>13</v>
      </c>
      <c r="B59" s="11" t="s">
        <v>305</v>
      </c>
      <c r="C59" s="11" t="s">
        <v>306</v>
      </c>
      <c r="D59" s="12">
        <v>200.64600000000002</v>
      </c>
      <c r="E59" s="17" t="s">
        <v>33</v>
      </c>
      <c r="F59" s="13"/>
      <c r="G59" s="13"/>
      <c r="H59" s="14">
        <f t="shared" ref="H59:H61" si="12">ROUND(D59*F59,0)</f>
        <v>0</v>
      </c>
      <c r="I59" s="14">
        <f t="shared" ref="I59:I61" si="13">ROUND(D59*G59,0)</f>
        <v>0</v>
      </c>
    </row>
    <row r="60" spans="1:9" ht="60" x14ac:dyDescent="0.25">
      <c r="A60" s="17" t="s">
        <v>17</v>
      </c>
      <c r="B60" s="11" t="s">
        <v>307</v>
      </c>
      <c r="C60" s="11" t="s">
        <v>308</v>
      </c>
      <c r="D60" s="12">
        <v>100.32300000000001</v>
      </c>
      <c r="E60" s="17" t="s">
        <v>33</v>
      </c>
      <c r="F60" s="13"/>
      <c r="G60" s="13"/>
      <c r="H60" s="14">
        <f t="shared" si="12"/>
        <v>0</v>
      </c>
      <c r="I60" s="14">
        <f t="shared" si="13"/>
        <v>0</v>
      </c>
    </row>
    <row r="61" spans="1:9" ht="90" x14ac:dyDescent="0.25">
      <c r="A61" s="17" t="s">
        <v>19</v>
      </c>
      <c r="B61" s="11" t="s">
        <v>309</v>
      </c>
      <c r="C61" s="11" t="s">
        <v>310</v>
      </c>
      <c r="D61" s="12">
        <v>401.29200000000003</v>
      </c>
      <c r="E61" s="17" t="s">
        <v>33</v>
      </c>
      <c r="F61" s="13"/>
      <c r="G61" s="13"/>
      <c r="H61" s="14">
        <f t="shared" si="12"/>
        <v>0</v>
      </c>
      <c r="I61" s="14">
        <f t="shared" si="13"/>
        <v>0</v>
      </c>
    </row>
    <row r="62" spans="1:9" s="20" customFormat="1" x14ac:dyDescent="0.25">
      <c r="A62" s="21"/>
      <c r="B62" s="21" t="s">
        <v>311</v>
      </c>
      <c r="C62" s="21"/>
      <c r="D62" s="12"/>
      <c r="E62" s="21"/>
      <c r="F62" s="22"/>
      <c r="G62" s="22"/>
      <c r="H62" s="22"/>
      <c r="I62" s="22"/>
    </row>
    <row r="63" spans="1:9" ht="75" x14ac:dyDescent="0.25">
      <c r="A63" s="17" t="s">
        <v>21</v>
      </c>
      <c r="B63" s="11" t="s">
        <v>312</v>
      </c>
      <c r="C63" s="11" t="s">
        <v>313</v>
      </c>
      <c r="D63" s="12">
        <v>11.01</v>
      </c>
      <c r="E63" s="17" t="s">
        <v>33</v>
      </c>
      <c r="F63" s="13"/>
      <c r="G63" s="13"/>
      <c r="H63" s="14">
        <f t="shared" ref="H63:H68" si="14">ROUND(D63*F63,0)</f>
        <v>0</v>
      </c>
      <c r="I63" s="14">
        <f t="shared" ref="I63:I68" si="15">ROUND(D63*G63,0)</f>
        <v>0</v>
      </c>
    </row>
    <row r="64" spans="1:9" x14ac:dyDescent="0.25">
      <c r="A64" s="17" t="s">
        <v>24</v>
      </c>
      <c r="B64" s="11" t="s">
        <v>314</v>
      </c>
      <c r="C64" s="11" t="s">
        <v>315</v>
      </c>
      <c r="D64" s="12">
        <v>1</v>
      </c>
      <c r="E64" s="17" t="s">
        <v>316</v>
      </c>
      <c r="F64" s="13"/>
      <c r="G64" s="13"/>
      <c r="H64" s="14">
        <f t="shared" si="14"/>
        <v>0</v>
      </c>
      <c r="I64" s="14">
        <f t="shared" si="15"/>
        <v>0</v>
      </c>
    </row>
    <row r="65" spans="1:9" ht="135" x14ac:dyDescent="0.25">
      <c r="A65" s="17" t="s">
        <v>26</v>
      </c>
      <c r="B65" s="11" t="s">
        <v>317</v>
      </c>
      <c r="C65" s="11" t="s">
        <v>318</v>
      </c>
      <c r="D65" s="12">
        <v>12.5</v>
      </c>
      <c r="E65" s="17" t="s">
        <v>33</v>
      </c>
      <c r="F65" s="13"/>
      <c r="G65" s="13"/>
      <c r="H65" s="14">
        <f t="shared" si="14"/>
        <v>0</v>
      </c>
      <c r="I65" s="14">
        <f t="shared" si="15"/>
        <v>0</v>
      </c>
    </row>
    <row r="66" spans="1:9" ht="90" x14ac:dyDescent="0.25">
      <c r="A66" s="17" t="s">
        <v>98</v>
      </c>
      <c r="B66" s="11" t="s">
        <v>319</v>
      </c>
      <c r="C66" s="11" t="s">
        <v>320</v>
      </c>
      <c r="D66" s="12">
        <v>12.5</v>
      </c>
      <c r="E66" s="17" t="s">
        <v>33</v>
      </c>
      <c r="F66" s="13"/>
      <c r="G66" s="13"/>
      <c r="H66" s="14">
        <f t="shared" si="14"/>
        <v>0</v>
      </c>
      <c r="I66" s="14">
        <f t="shared" si="15"/>
        <v>0</v>
      </c>
    </row>
    <row r="67" spans="1:9" ht="60" x14ac:dyDescent="0.25">
      <c r="A67" s="17" t="s">
        <v>101</v>
      </c>
      <c r="B67" s="11" t="s">
        <v>321</v>
      </c>
      <c r="C67" s="11" t="s">
        <v>322</v>
      </c>
      <c r="D67" s="12">
        <v>12.5</v>
      </c>
      <c r="E67" s="17" t="s">
        <v>70</v>
      </c>
      <c r="F67" s="13"/>
      <c r="G67" s="13"/>
      <c r="H67" s="14">
        <f t="shared" si="14"/>
        <v>0</v>
      </c>
      <c r="I67" s="14">
        <f t="shared" si="15"/>
        <v>0</v>
      </c>
    </row>
    <row r="68" spans="1:9" ht="60" x14ac:dyDescent="0.25">
      <c r="A68" s="17" t="s">
        <v>104</v>
      </c>
      <c r="B68" s="11" t="s">
        <v>323</v>
      </c>
      <c r="C68" s="11" t="s">
        <v>324</v>
      </c>
      <c r="D68" s="12">
        <v>12.5</v>
      </c>
      <c r="E68" s="17" t="s">
        <v>33</v>
      </c>
      <c r="F68" s="13"/>
      <c r="G68" s="13"/>
      <c r="H68" s="14">
        <f t="shared" si="14"/>
        <v>0</v>
      </c>
      <c r="I68" s="14">
        <f t="shared" si="15"/>
        <v>0</v>
      </c>
    </row>
    <row r="69" spans="1:9" s="1" customFormat="1" x14ac:dyDescent="0.25">
      <c r="A69" s="5"/>
      <c r="B69" s="15"/>
      <c r="C69" s="15" t="s">
        <v>27</v>
      </c>
      <c r="D69" s="16"/>
      <c r="E69" s="5"/>
      <c r="F69" s="6"/>
      <c r="G69" s="6"/>
      <c r="H69" s="6">
        <f>SUM(H59:H68)</f>
        <v>0</v>
      </c>
      <c r="I69" s="6">
        <f>SUM(I59:I68)</f>
        <v>0</v>
      </c>
    </row>
    <row r="70" spans="1:9" s="1" customFormat="1" x14ac:dyDescent="0.25">
      <c r="A70" s="7" t="s">
        <v>115</v>
      </c>
      <c r="B70" s="7" t="s">
        <v>116</v>
      </c>
      <c r="C70" s="7"/>
      <c r="D70" s="8"/>
      <c r="E70" s="7"/>
      <c r="F70" s="9"/>
      <c r="G70" s="9"/>
      <c r="H70" s="9"/>
      <c r="I70" s="9"/>
    </row>
    <row r="71" spans="1:9" ht="90" x14ac:dyDescent="0.25">
      <c r="A71" s="17" t="s">
        <v>13</v>
      </c>
      <c r="B71" s="11" t="s">
        <v>117</v>
      </c>
      <c r="C71" s="11" t="s">
        <v>325</v>
      </c>
      <c r="D71" s="12">
        <v>228.89</v>
      </c>
      <c r="E71" s="17" t="s">
        <v>33</v>
      </c>
      <c r="F71" s="13"/>
      <c r="G71" s="13"/>
      <c r="H71" s="14">
        <f t="shared" ref="H71" si="16">ROUND(D71*F71,0)</f>
        <v>0</v>
      </c>
      <c r="I71" s="14">
        <f t="shared" ref="I71" si="17">ROUND(D71*G71,0)</f>
        <v>0</v>
      </c>
    </row>
    <row r="72" spans="1:9" s="1" customFormat="1" x14ac:dyDescent="0.25">
      <c r="A72" s="5"/>
      <c r="B72" s="15"/>
      <c r="C72" s="15" t="s">
        <v>27</v>
      </c>
      <c r="D72" s="16"/>
      <c r="E72" s="5"/>
      <c r="F72" s="6"/>
      <c r="G72" s="6"/>
      <c r="H72" s="6">
        <f>SUM(H71:H71)</f>
        <v>0</v>
      </c>
      <c r="I72" s="6">
        <f>SUM(I71:I71)</f>
        <v>0</v>
      </c>
    </row>
    <row r="73" spans="1:9" s="1" customFormat="1" x14ac:dyDescent="0.25">
      <c r="A73" s="7" t="s">
        <v>123</v>
      </c>
      <c r="B73" s="7" t="s">
        <v>124</v>
      </c>
      <c r="C73" s="7"/>
      <c r="D73" s="8"/>
      <c r="E73" s="7"/>
      <c r="F73" s="9"/>
      <c r="G73" s="9"/>
      <c r="H73" s="9"/>
      <c r="I73" s="9"/>
    </row>
    <row r="74" spans="1:9" ht="195" x14ac:dyDescent="0.25">
      <c r="A74" s="17" t="s">
        <v>13</v>
      </c>
      <c r="B74" s="11" t="s">
        <v>326</v>
      </c>
      <c r="C74" s="11" t="s">
        <v>327</v>
      </c>
      <c r="D74" s="12">
        <v>12.18</v>
      </c>
      <c r="E74" s="17" t="s">
        <v>33</v>
      </c>
      <c r="F74" s="13"/>
      <c r="G74" s="13"/>
      <c r="H74" s="14">
        <f>ROUND(D74*F74,0)</f>
        <v>0</v>
      </c>
      <c r="I74" s="14">
        <f t="shared" ref="I74:I75" si="18">ROUND(D74*G74,0)</f>
        <v>0</v>
      </c>
    </row>
    <row r="75" spans="1:9" ht="180" x14ac:dyDescent="0.25">
      <c r="A75" s="17" t="s">
        <v>17</v>
      </c>
      <c r="B75" s="11" t="s">
        <v>328</v>
      </c>
      <c r="C75" s="11" t="s">
        <v>329</v>
      </c>
      <c r="D75" s="12">
        <v>73.400000000000006</v>
      </c>
      <c r="E75" s="17" t="s">
        <v>33</v>
      </c>
      <c r="F75" s="13"/>
      <c r="G75" s="13"/>
      <c r="H75" s="14">
        <f>ROUND(D75*F75,0)</f>
        <v>0</v>
      </c>
      <c r="I75" s="14">
        <f t="shared" si="18"/>
        <v>0</v>
      </c>
    </row>
    <row r="76" spans="1:9" s="1" customFormat="1" x14ac:dyDescent="0.25">
      <c r="A76" s="5"/>
      <c r="B76" s="15"/>
      <c r="C76" s="15" t="s">
        <v>27</v>
      </c>
      <c r="D76" s="16"/>
      <c r="E76" s="5"/>
      <c r="F76" s="6"/>
      <c r="G76" s="6"/>
      <c r="H76" s="6">
        <f>SUM(H74:H75)</f>
        <v>0</v>
      </c>
      <c r="I76" s="6">
        <f>SUM(I74:I75)</f>
        <v>0</v>
      </c>
    </row>
    <row r="77" spans="1:9" s="1" customFormat="1" x14ac:dyDescent="0.25">
      <c r="A77" s="7" t="s">
        <v>330</v>
      </c>
      <c r="B77" s="7" t="s">
        <v>331</v>
      </c>
      <c r="C77" s="7"/>
      <c r="D77" s="8"/>
      <c r="E77" s="7"/>
      <c r="F77" s="9"/>
      <c r="G77" s="9"/>
      <c r="H77" s="9"/>
      <c r="I77" s="9"/>
    </row>
    <row r="78" spans="1:9" s="20" customFormat="1" x14ac:dyDescent="0.25">
      <c r="A78" s="21"/>
      <c r="B78" s="21" t="s">
        <v>304</v>
      </c>
      <c r="C78" s="21"/>
      <c r="D78" s="12"/>
      <c r="E78" s="21"/>
      <c r="F78" s="22"/>
      <c r="G78" s="22"/>
      <c r="H78" s="22"/>
      <c r="I78" s="22"/>
    </row>
    <row r="79" spans="1:9" s="25" customFormat="1" ht="135" x14ac:dyDescent="0.25">
      <c r="A79" s="17" t="s">
        <v>13</v>
      </c>
      <c r="B79" s="18" t="s">
        <v>332</v>
      </c>
      <c r="C79" s="18" t="s">
        <v>333</v>
      </c>
      <c r="D79" s="12">
        <v>100.32300000000001</v>
      </c>
      <c r="E79" s="17" t="s">
        <v>33</v>
      </c>
      <c r="F79" s="13"/>
      <c r="G79" s="13"/>
      <c r="H79" s="14">
        <f>ROUND(D79*F79,0)</f>
        <v>0</v>
      </c>
      <c r="I79" s="14">
        <f t="shared" ref="I79:I82" si="19">ROUND(D79*G79,0)</f>
        <v>0</v>
      </c>
    </row>
    <row r="80" spans="1:9" s="25" customFormat="1" ht="90" x14ac:dyDescent="0.25">
      <c r="A80" s="17" t="s">
        <v>17</v>
      </c>
      <c r="B80" s="18" t="s">
        <v>334</v>
      </c>
      <c r="C80" s="18" t="s">
        <v>335</v>
      </c>
      <c r="D80" s="12">
        <v>100.32300000000001</v>
      </c>
      <c r="E80" s="17" t="s">
        <v>33</v>
      </c>
      <c r="F80" s="13"/>
      <c r="G80" s="13"/>
      <c r="H80" s="14">
        <f t="shared" ref="H80:H81" si="20">ROUND(D80*F80,0)</f>
        <v>0</v>
      </c>
      <c r="I80" s="14">
        <f t="shared" si="19"/>
        <v>0</v>
      </c>
    </row>
    <row r="81" spans="1:9" s="25" customFormat="1" ht="120" x14ac:dyDescent="0.25">
      <c r="A81" s="17" t="s">
        <v>19</v>
      </c>
      <c r="B81" s="18" t="s">
        <v>336</v>
      </c>
      <c r="C81" s="18" t="s">
        <v>337</v>
      </c>
      <c r="D81" s="12">
        <v>10.65</v>
      </c>
      <c r="E81" s="17" t="s">
        <v>70</v>
      </c>
      <c r="F81" s="13"/>
      <c r="G81" s="13"/>
      <c r="H81" s="14">
        <f t="shared" si="20"/>
        <v>0</v>
      </c>
      <c r="I81" s="14">
        <f t="shared" si="19"/>
        <v>0</v>
      </c>
    </row>
    <row r="82" spans="1:9" s="25" customFormat="1" ht="75" x14ac:dyDescent="0.25">
      <c r="A82" s="17" t="s">
        <v>21</v>
      </c>
      <c r="B82" s="18" t="s">
        <v>338</v>
      </c>
      <c r="C82" s="18" t="s">
        <v>339</v>
      </c>
      <c r="D82" s="12">
        <v>10</v>
      </c>
      <c r="E82" s="17" t="s">
        <v>16</v>
      </c>
      <c r="F82" s="13"/>
      <c r="G82" s="13"/>
      <c r="H82" s="14">
        <f>ROUND(D82*F82,0)</f>
        <v>0</v>
      </c>
      <c r="I82" s="14">
        <f t="shared" si="19"/>
        <v>0</v>
      </c>
    </row>
    <row r="83" spans="1:9" s="20" customFormat="1" x14ac:dyDescent="0.25">
      <c r="A83" s="21"/>
      <c r="B83" s="21" t="s">
        <v>311</v>
      </c>
      <c r="C83" s="21"/>
      <c r="D83" s="12"/>
      <c r="E83" s="21"/>
      <c r="F83" s="22"/>
      <c r="G83" s="22"/>
      <c r="H83" s="22"/>
      <c r="I83" s="22"/>
    </row>
    <row r="84" spans="1:9" ht="90" x14ac:dyDescent="0.25">
      <c r="A84" s="17" t="s">
        <v>24</v>
      </c>
      <c r="B84" s="11" t="s">
        <v>340</v>
      </c>
      <c r="C84" s="11" t="s">
        <v>341</v>
      </c>
      <c r="D84" s="12">
        <v>12.5</v>
      </c>
      <c r="E84" s="17" t="s">
        <v>33</v>
      </c>
      <c r="F84" s="13"/>
      <c r="G84" s="13"/>
      <c r="H84" s="14">
        <f t="shared" ref="H84:H89" si="21">ROUND(D84*F84,0)</f>
        <v>0</v>
      </c>
      <c r="I84" s="14">
        <f t="shared" ref="I84:I89" si="22">ROUND(D84*G84,0)</f>
        <v>0</v>
      </c>
    </row>
    <row r="85" spans="1:9" ht="90" x14ac:dyDescent="0.25">
      <c r="A85" s="17" t="s">
        <v>26</v>
      </c>
      <c r="B85" s="11" t="s">
        <v>342</v>
      </c>
      <c r="C85" s="11" t="s">
        <v>343</v>
      </c>
      <c r="D85" s="12">
        <v>1.8</v>
      </c>
      <c r="E85" s="17" t="s">
        <v>70</v>
      </c>
      <c r="F85" s="13"/>
      <c r="G85" s="13"/>
      <c r="H85" s="14">
        <f t="shared" si="21"/>
        <v>0</v>
      </c>
      <c r="I85" s="14">
        <f t="shared" si="22"/>
        <v>0</v>
      </c>
    </row>
    <row r="86" spans="1:9" ht="75" x14ac:dyDescent="0.25">
      <c r="A86" s="17" t="s">
        <v>98</v>
      </c>
      <c r="B86" s="11" t="s">
        <v>344</v>
      </c>
      <c r="C86" s="11" t="s">
        <v>345</v>
      </c>
      <c r="D86" s="12">
        <v>2</v>
      </c>
      <c r="E86" s="17" t="s">
        <v>16</v>
      </c>
      <c r="F86" s="13"/>
      <c r="G86" s="13"/>
      <c r="H86" s="14">
        <f t="shared" si="21"/>
        <v>0</v>
      </c>
      <c r="I86" s="14">
        <f t="shared" si="22"/>
        <v>0</v>
      </c>
    </row>
    <row r="87" spans="1:9" ht="105" x14ac:dyDescent="0.25">
      <c r="A87" s="17" t="s">
        <v>101</v>
      </c>
      <c r="B87" s="11" t="s">
        <v>346</v>
      </c>
      <c r="C87" s="11" t="s">
        <v>347</v>
      </c>
      <c r="D87" s="12">
        <v>7.7600000000000007</v>
      </c>
      <c r="E87" s="17" t="s">
        <v>70</v>
      </c>
      <c r="F87" s="13"/>
      <c r="G87" s="13"/>
      <c r="H87" s="14">
        <f t="shared" si="21"/>
        <v>0</v>
      </c>
      <c r="I87" s="14">
        <f t="shared" si="22"/>
        <v>0</v>
      </c>
    </row>
    <row r="88" spans="1:9" ht="90" x14ac:dyDescent="0.25">
      <c r="A88" s="17" t="s">
        <v>104</v>
      </c>
      <c r="B88" s="11" t="s">
        <v>348</v>
      </c>
      <c r="C88" s="11" t="s">
        <v>349</v>
      </c>
      <c r="D88" s="12">
        <v>7.7600000000000007</v>
      </c>
      <c r="E88" s="17" t="s">
        <v>70</v>
      </c>
      <c r="F88" s="13"/>
      <c r="G88" s="13"/>
      <c r="H88" s="14">
        <f t="shared" si="21"/>
        <v>0</v>
      </c>
      <c r="I88" s="14">
        <f t="shared" si="22"/>
        <v>0</v>
      </c>
    </row>
    <row r="89" spans="1:9" ht="90" x14ac:dyDescent="0.25">
      <c r="A89" s="17" t="s">
        <v>149</v>
      </c>
      <c r="B89" s="11" t="s">
        <v>350</v>
      </c>
      <c r="C89" s="11" t="s">
        <v>351</v>
      </c>
      <c r="D89" s="12">
        <v>5</v>
      </c>
      <c r="E89" s="17" t="s">
        <v>16</v>
      </c>
      <c r="F89" s="13"/>
      <c r="G89" s="13"/>
      <c r="H89" s="14">
        <f t="shared" si="21"/>
        <v>0</v>
      </c>
      <c r="I89" s="14">
        <f t="shared" si="22"/>
        <v>0</v>
      </c>
    </row>
    <row r="90" spans="1:9" s="1" customFormat="1" x14ac:dyDescent="0.25">
      <c r="A90" s="5"/>
      <c r="B90" s="15"/>
      <c r="C90" s="15" t="s">
        <v>27</v>
      </c>
      <c r="D90" s="16"/>
      <c r="E90" s="5"/>
      <c r="F90" s="6"/>
      <c r="G90" s="6"/>
      <c r="H90" s="6">
        <f>SUM(H78:H89)</f>
        <v>0</v>
      </c>
      <c r="I90" s="6">
        <f>SUM(I78:I89)</f>
        <v>0</v>
      </c>
    </row>
    <row r="91" spans="1:9" s="1" customFormat="1" x14ac:dyDescent="0.25">
      <c r="A91" s="7" t="s">
        <v>127</v>
      </c>
      <c r="B91" s="7" t="s">
        <v>128</v>
      </c>
      <c r="C91" s="7"/>
      <c r="D91" s="8"/>
      <c r="E91" s="7"/>
      <c r="F91" s="9"/>
      <c r="G91" s="9"/>
      <c r="H91" s="9"/>
      <c r="I91" s="9"/>
    </row>
    <row r="92" spans="1:9" x14ac:dyDescent="0.25">
      <c r="A92" s="17"/>
      <c r="B92" s="15" t="s">
        <v>144</v>
      </c>
      <c r="C92" s="11"/>
      <c r="D92" s="11"/>
      <c r="E92" s="11"/>
      <c r="F92" s="13"/>
      <c r="G92" s="13"/>
      <c r="H92" s="14"/>
      <c r="I92" s="14"/>
    </row>
    <row r="93" spans="1:9" ht="150" x14ac:dyDescent="0.25">
      <c r="A93" s="17" t="s">
        <v>13</v>
      </c>
      <c r="B93" s="11" t="s">
        <v>145</v>
      </c>
      <c r="C93" s="11" t="s">
        <v>352</v>
      </c>
      <c r="D93" s="12">
        <v>19.850000000000001</v>
      </c>
      <c r="E93" s="17" t="s">
        <v>33</v>
      </c>
      <c r="F93" s="13"/>
      <c r="G93" s="13"/>
      <c r="H93" s="14">
        <f t="shared" ref="H93:H106" si="23">ROUND(D93*F93,0)</f>
        <v>0</v>
      </c>
      <c r="I93" s="14">
        <f t="shared" ref="I93:I106" si="24">ROUND(D93*G93,0)</f>
        <v>0</v>
      </c>
    </row>
    <row r="94" spans="1:9" ht="135" x14ac:dyDescent="0.25">
      <c r="A94" s="17" t="s">
        <v>17</v>
      </c>
      <c r="B94" s="11" t="s">
        <v>147</v>
      </c>
      <c r="C94" s="11" t="s">
        <v>148</v>
      </c>
      <c r="D94" s="12">
        <v>5</v>
      </c>
      <c r="E94" s="17" t="s">
        <v>33</v>
      </c>
      <c r="F94" s="13"/>
      <c r="G94" s="13"/>
      <c r="H94" s="14">
        <f t="shared" si="23"/>
        <v>0</v>
      </c>
      <c r="I94" s="14">
        <f t="shared" si="24"/>
        <v>0</v>
      </c>
    </row>
    <row r="95" spans="1:9" ht="135" x14ac:dyDescent="0.25">
      <c r="A95" s="17" t="s">
        <v>19</v>
      </c>
      <c r="B95" s="11" t="s">
        <v>153</v>
      </c>
      <c r="C95" s="11" t="s">
        <v>353</v>
      </c>
      <c r="D95" s="12">
        <v>25.43</v>
      </c>
      <c r="E95" s="17" t="s">
        <v>33</v>
      </c>
      <c r="F95" s="13"/>
      <c r="G95" s="13"/>
      <c r="H95" s="14">
        <f t="shared" si="23"/>
        <v>0</v>
      </c>
      <c r="I95" s="14">
        <f t="shared" si="24"/>
        <v>0</v>
      </c>
    </row>
    <row r="96" spans="1:9" ht="135" x14ac:dyDescent="0.25">
      <c r="A96" s="17" t="s">
        <v>21</v>
      </c>
      <c r="B96" s="11" t="s">
        <v>156</v>
      </c>
      <c r="C96" s="11" t="s">
        <v>354</v>
      </c>
      <c r="D96" s="12">
        <v>25.43</v>
      </c>
      <c r="E96" s="17" t="s">
        <v>33</v>
      </c>
      <c r="F96" s="13"/>
      <c r="G96" s="13"/>
      <c r="H96" s="14">
        <f t="shared" si="23"/>
        <v>0</v>
      </c>
      <c r="I96" s="14">
        <f t="shared" si="24"/>
        <v>0</v>
      </c>
    </row>
    <row r="97" spans="1:9" ht="195" x14ac:dyDescent="0.25">
      <c r="A97" s="17" t="s">
        <v>24</v>
      </c>
      <c r="B97" s="11" t="s">
        <v>159</v>
      </c>
      <c r="C97" s="11" t="s">
        <v>355</v>
      </c>
      <c r="D97" s="12">
        <v>19.850000000000001</v>
      </c>
      <c r="E97" s="17" t="s">
        <v>33</v>
      </c>
      <c r="F97" s="13"/>
      <c r="G97" s="13"/>
      <c r="H97" s="14">
        <f t="shared" si="23"/>
        <v>0</v>
      </c>
      <c r="I97" s="14">
        <f t="shared" si="24"/>
        <v>0</v>
      </c>
    </row>
    <row r="98" spans="1:9" ht="195" x14ac:dyDescent="0.25">
      <c r="A98" s="17" t="s">
        <v>26</v>
      </c>
      <c r="B98" s="11" t="s">
        <v>164</v>
      </c>
      <c r="C98" s="11" t="s">
        <v>356</v>
      </c>
      <c r="D98" s="12">
        <v>25.43</v>
      </c>
      <c r="E98" s="17" t="s">
        <v>33</v>
      </c>
      <c r="F98" s="13"/>
      <c r="G98" s="13"/>
      <c r="H98" s="14">
        <f t="shared" si="23"/>
        <v>0</v>
      </c>
      <c r="I98" s="14">
        <f t="shared" si="24"/>
        <v>0</v>
      </c>
    </row>
    <row r="99" spans="1:9" ht="195" x14ac:dyDescent="0.25">
      <c r="A99" s="17" t="s">
        <v>98</v>
      </c>
      <c r="B99" s="11" t="s">
        <v>167</v>
      </c>
      <c r="C99" s="11" t="s">
        <v>357</v>
      </c>
      <c r="D99" s="12">
        <v>21.45</v>
      </c>
      <c r="E99" s="17" t="s">
        <v>70</v>
      </c>
      <c r="F99" s="13"/>
      <c r="G99" s="13"/>
      <c r="H99" s="14">
        <f t="shared" si="23"/>
        <v>0</v>
      </c>
      <c r="I99" s="14">
        <f t="shared" si="24"/>
        <v>0</v>
      </c>
    </row>
    <row r="100" spans="1:9" x14ac:dyDescent="0.25">
      <c r="A100" s="17"/>
      <c r="B100" s="15" t="s">
        <v>169</v>
      </c>
      <c r="C100" s="11"/>
      <c r="D100" s="11"/>
      <c r="E100" s="17"/>
      <c r="F100" s="13"/>
      <c r="G100" s="13"/>
      <c r="H100" s="14"/>
      <c r="I100" s="14"/>
    </row>
    <row r="101" spans="1:9" ht="135" x14ac:dyDescent="0.25">
      <c r="A101" s="17" t="s">
        <v>101</v>
      </c>
      <c r="B101" s="11" t="s">
        <v>171</v>
      </c>
      <c r="C101" s="11" t="s">
        <v>358</v>
      </c>
      <c r="D101" s="12">
        <v>60.15</v>
      </c>
      <c r="E101" s="17" t="s">
        <v>33</v>
      </c>
      <c r="F101" s="13"/>
      <c r="G101" s="13"/>
      <c r="H101" s="14">
        <f t="shared" si="23"/>
        <v>0</v>
      </c>
      <c r="I101" s="14">
        <f t="shared" si="24"/>
        <v>0</v>
      </c>
    </row>
    <row r="102" spans="1:9" ht="135" x14ac:dyDescent="0.25">
      <c r="A102" s="17" t="s">
        <v>104</v>
      </c>
      <c r="B102" s="11" t="s">
        <v>174</v>
      </c>
      <c r="C102" s="11" t="s">
        <v>359</v>
      </c>
      <c r="D102" s="12">
        <v>60.15</v>
      </c>
      <c r="E102" s="17" t="s">
        <v>33</v>
      </c>
      <c r="F102" s="13"/>
      <c r="G102" s="13"/>
      <c r="H102" s="14">
        <f t="shared" si="23"/>
        <v>0</v>
      </c>
      <c r="I102" s="14">
        <f t="shared" si="24"/>
        <v>0</v>
      </c>
    </row>
    <row r="103" spans="1:9" ht="105" x14ac:dyDescent="0.25">
      <c r="A103" s="17" t="s">
        <v>149</v>
      </c>
      <c r="B103" s="11" t="s">
        <v>177</v>
      </c>
      <c r="C103" s="11" t="s">
        <v>178</v>
      </c>
      <c r="D103" s="12">
        <v>60.15</v>
      </c>
      <c r="E103" s="17" t="s">
        <v>33</v>
      </c>
      <c r="F103" s="13"/>
      <c r="G103" s="13"/>
      <c r="H103" s="14">
        <f t="shared" si="23"/>
        <v>0</v>
      </c>
      <c r="I103" s="14">
        <f t="shared" si="24"/>
        <v>0</v>
      </c>
    </row>
    <row r="104" spans="1:9" ht="120" x14ac:dyDescent="0.25">
      <c r="A104" s="17" t="s">
        <v>152</v>
      </c>
      <c r="B104" s="11" t="s">
        <v>180</v>
      </c>
      <c r="C104" s="11" t="s">
        <v>360</v>
      </c>
      <c r="D104" s="12">
        <v>60.15</v>
      </c>
      <c r="E104" s="17" t="s">
        <v>33</v>
      </c>
      <c r="F104" s="13"/>
      <c r="G104" s="13"/>
      <c r="H104" s="14">
        <f t="shared" si="23"/>
        <v>0</v>
      </c>
      <c r="I104" s="14">
        <f t="shared" si="24"/>
        <v>0</v>
      </c>
    </row>
    <row r="105" spans="1:9" ht="90" x14ac:dyDescent="0.25">
      <c r="A105" s="17" t="s">
        <v>155</v>
      </c>
      <c r="B105" s="11" t="s">
        <v>182</v>
      </c>
      <c r="C105" s="11" t="s">
        <v>183</v>
      </c>
      <c r="D105" s="12">
        <v>45.06</v>
      </c>
      <c r="E105" s="17" t="s">
        <v>70</v>
      </c>
      <c r="F105" s="13"/>
      <c r="G105" s="13"/>
      <c r="H105" s="14">
        <f t="shared" si="23"/>
        <v>0</v>
      </c>
      <c r="I105" s="14">
        <f t="shared" si="24"/>
        <v>0</v>
      </c>
    </row>
    <row r="106" spans="1:9" x14ac:dyDescent="0.25">
      <c r="A106" s="17" t="s">
        <v>158</v>
      </c>
      <c r="B106" s="11" t="s">
        <v>113</v>
      </c>
      <c r="C106" s="11" t="s">
        <v>361</v>
      </c>
      <c r="D106" s="12">
        <v>1</v>
      </c>
      <c r="E106" s="17" t="s">
        <v>316</v>
      </c>
      <c r="F106" s="13"/>
      <c r="G106" s="13"/>
      <c r="H106" s="14">
        <f t="shared" si="23"/>
        <v>0</v>
      </c>
      <c r="I106" s="14">
        <f t="shared" si="24"/>
        <v>0</v>
      </c>
    </row>
    <row r="107" spans="1:9" s="1" customFormat="1" x14ac:dyDescent="0.25">
      <c r="A107" s="5"/>
      <c r="B107" s="15"/>
      <c r="C107" s="15" t="s">
        <v>27</v>
      </c>
      <c r="D107" s="16"/>
      <c r="E107" s="5"/>
      <c r="F107" s="6"/>
      <c r="G107" s="6"/>
      <c r="H107" s="6">
        <f>SUM(H92:H106)</f>
        <v>0</v>
      </c>
      <c r="I107" s="6">
        <f>SUM(I92:I106)</f>
        <v>0</v>
      </c>
    </row>
    <row r="108" spans="1:9" s="1" customFormat="1" x14ac:dyDescent="0.25">
      <c r="A108" s="7" t="s">
        <v>362</v>
      </c>
      <c r="B108" s="7" t="s">
        <v>363</v>
      </c>
      <c r="C108" s="7"/>
      <c r="D108" s="8"/>
      <c r="E108" s="7"/>
      <c r="F108" s="9"/>
      <c r="G108" s="9"/>
      <c r="H108" s="9"/>
      <c r="I108" s="9"/>
    </row>
    <row r="109" spans="1:9" ht="165" x14ac:dyDescent="0.25">
      <c r="A109" s="17" t="s">
        <v>13</v>
      </c>
      <c r="B109" s="11" t="s">
        <v>364</v>
      </c>
      <c r="C109" s="11" t="s">
        <v>365</v>
      </c>
      <c r="D109" s="12">
        <v>18.41</v>
      </c>
      <c r="E109" s="17" t="s">
        <v>70</v>
      </c>
      <c r="F109" s="13"/>
      <c r="G109" s="13"/>
      <c r="H109" s="14">
        <f t="shared" ref="H109:H114" si="25">ROUND(D109*F109,0)</f>
        <v>0</v>
      </c>
      <c r="I109" s="14">
        <f t="shared" ref="I109:I114" si="26">ROUND(D109*G109,0)</f>
        <v>0</v>
      </c>
    </row>
    <row r="110" spans="1:9" ht="105" x14ac:dyDescent="0.25">
      <c r="A110" s="17" t="s">
        <v>17</v>
      </c>
      <c r="B110" s="11" t="s">
        <v>366</v>
      </c>
      <c r="C110" s="11" t="s">
        <v>367</v>
      </c>
      <c r="D110" s="12">
        <v>10</v>
      </c>
      <c r="E110" s="17" t="s">
        <v>70</v>
      </c>
      <c r="F110" s="13"/>
      <c r="G110" s="13"/>
      <c r="H110" s="14">
        <f t="shared" si="25"/>
        <v>0</v>
      </c>
      <c r="I110" s="14">
        <f t="shared" si="26"/>
        <v>0</v>
      </c>
    </row>
    <row r="111" spans="1:9" ht="120" x14ac:dyDescent="0.25">
      <c r="A111" s="17" t="s">
        <v>19</v>
      </c>
      <c r="B111" s="11" t="s">
        <v>368</v>
      </c>
      <c r="C111" s="11" t="s">
        <v>369</v>
      </c>
      <c r="D111" s="12">
        <v>10.65</v>
      </c>
      <c r="E111" s="17" t="s">
        <v>70</v>
      </c>
      <c r="F111" s="13"/>
      <c r="G111" s="13"/>
      <c r="H111" s="14">
        <f t="shared" si="25"/>
        <v>0</v>
      </c>
      <c r="I111" s="14">
        <f t="shared" si="26"/>
        <v>0</v>
      </c>
    </row>
    <row r="112" spans="1:9" ht="135" x14ac:dyDescent="0.25">
      <c r="A112" s="17" t="s">
        <v>21</v>
      </c>
      <c r="B112" s="11" t="s">
        <v>370</v>
      </c>
      <c r="C112" s="11" t="s">
        <v>371</v>
      </c>
      <c r="D112" s="12">
        <v>7.76</v>
      </c>
      <c r="E112" s="17" t="s">
        <v>70</v>
      </c>
      <c r="F112" s="13"/>
      <c r="G112" s="13"/>
      <c r="H112" s="14">
        <f t="shared" si="25"/>
        <v>0</v>
      </c>
      <c r="I112" s="14">
        <f t="shared" si="26"/>
        <v>0</v>
      </c>
    </row>
    <row r="113" spans="1:9" ht="120" x14ac:dyDescent="0.25">
      <c r="A113" s="17" t="s">
        <v>24</v>
      </c>
      <c r="B113" s="11" t="s">
        <v>372</v>
      </c>
      <c r="C113" s="11" t="s">
        <v>373</v>
      </c>
      <c r="D113" s="12">
        <v>29.490000000000002</v>
      </c>
      <c r="E113" s="17" t="s">
        <v>70</v>
      </c>
      <c r="F113" s="13"/>
      <c r="G113" s="13"/>
      <c r="H113" s="14">
        <f t="shared" si="25"/>
        <v>0</v>
      </c>
      <c r="I113" s="14">
        <f t="shared" si="26"/>
        <v>0</v>
      </c>
    </row>
    <row r="114" spans="1:9" ht="120" x14ac:dyDescent="0.25">
      <c r="A114" s="17" t="s">
        <v>26</v>
      </c>
      <c r="B114" s="11" t="s">
        <v>374</v>
      </c>
      <c r="C114" s="11" t="s">
        <v>375</v>
      </c>
      <c r="D114" s="12">
        <v>4.5</v>
      </c>
      <c r="E114" s="17" t="s">
        <v>70</v>
      </c>
      <c r="F114" s="13"/>
      <c r="G114" s="13"/>
      <c r="H114" s="14">
        <f t="shared" si="25"/>
        <v>0</v>
      </c>
      <c r="I114" s="14">
        <f t="shared" si="26"/>
        <v>0</v>
      </c>
    </row>
    <row r="115" spans="1:9" s="1" customFormat="1" x14ac:dyDescent="0.25">
      <c r="A115" s="5"/>
      <c r="B115" s="15"/>
      <c r="C115" s="15" t="s">
        <v>27</v>
      </c>
      <c r="D115" s="16"/>
      <c r="E115" s="5"/>
      <c r="F115" s="6"/>
      <c r="G115" s="6"/>
      <c r="H115" s="22">
        <f>SUM(H109:H114)</f>
        <v>0</v>
      </c>
      <c r="I115" s="22">
        <f>SUM(I109:I114)</f>
        <v>0</v>
      </c>
    </row>
    <row r="116" spans="1:9" s="1" customFormat="1" x14ac:dyDescent="0.25">
      <c r="A116" s="7" t="s">
        <v>189</v>
      </c>
      <c r="B116" s="7" t="s">
        <v>190</v>
      </c>
      <c r="C116" s="7"/>
      <c r="D116" s="8"/>
      <c r="E116" s="7"/>
      <c r="F116" s="9"/>
      <c r="G116" s="9"/>
      <c r="H116" s="9"/>
      <c r="I116" s="9"/>
    </row>
    <row r="117" spans="1:9" ht="135" x14ac:dyDescent="0.25">
      <c r="A117" s="17" t="s">
        <v>13</v>
      </c>
      <c r="B117" s="11" t="s">
        <v>376</v>
      </c>
      <c r="C117" s="11" t="s">
        <v>377</v>
      </c>
      <c r="D117" s="12">
        <v>2</v>
      </c>
      <c r="E117" s="17" t="s">
        <v>16</v>
      </c>
      <c r="F117" s="13"/>
      <c r="G117" s="13"/>
      <c r="H117" s="14">
        <f t="shared" ref="H117:H123" si="27">ROUND(D117*F117,0)</f>
        <v>0</v>
      </c>
      <c r="I117" s="14">
        <f t="shared" ref="I117:I123" si="28">ROUND(D117*G117,0)</f>
        <v>0</v>
      </c>
    </row>
    <row r="118" spans="1:9" x14ac:dyDescent="0.25">
      <c r="A118" s="17" t="s">
        <v>17</v>
      </c>
      <c r="B118" s="11" t="s">
        <v>113</v>
      </c>
      <c r="C118" s="11" t="s">
        <v>378</v>
      </c>
      <c r="D118" s="12">
        <v>1</v>
      </c>
      <c r="E118" s="17" t="s">
        <v>16</v>
      </c>
      <c r="F118" s="13"/>
      <c r="G118" s="13"/>
      <c r="H118" s="14">
        <f t="shared" si="27"/>
        <v>0</v>
      </c>
      <c r="I118" s="14">
        <f t="shared" si="28"/>
        <v>0</v>
      </c>
    </row>
    <row r="119" spans="1:9" x14ac:dyDescent="0.25">
      <c r="A119" s="17" t="s">
        <v>19</v>
      </c>
      <c r="B119" s="11" t="s">
        <v>113</v>
      </c>
      <c r="C119" s="11" t="s">
        <v>379</v>
      </c>
      <c r="D119" s="12">
        <v>1</v>
      </c>
      <c r="E119" s="17" t="s">
        <v>16</v>
      </c>
      <c r="F119" s="13"/>
      <c r="G119" s="13"/>
      <c r="H119" s="14">
        <f t="shared" si="27"/>
        <v>0</v>
      </c>
      <c r="I119" s="14">
        <f t="shared" si="28"/>
        <v>0</v>
      </c>
    </row>
    <row r="120" spans="1:9" x14ac:dyDescent="0.25">
      <c r="A120" s="17" t="s">
        <v>21</v>
      </c>
      <c r="B120" s="11" t="s">
        <v>113</v>
      </c>
      <c r="C120" s="11" t="s">
        <v>380</v>
      </c>
      <c r="D120" s="12">
        <v>1</v>
      </c>
      <c r="E120" s="17" t="s">
        <v>16</v>
      </c>
      <c r="F120" s="13"/>
      <c r="G120" s="13"/>
      <c r="H120" s="14">
        <f t="shared" si="27"/>
        <v>0</v>
      </c>
      <c r="I120" s="14">
        <f t="shared" si="28"/>
        <v>0</v>
      </c>
    </row>
    <row r="121" spans="1:9" x14ac:dyDescent="0.25">
      <c r="A121" s="17" t="s">
        <v>24</v>
      </c>
      <c r="B121" s="11" t="s">
        <v>113</v>
      </c>
      <c r="C121" s="11" t="s">
        <v>381</v>
      </c>
      <c r="D121" s="12">
        <v>3</v>
      </c>
      <c r="E121" s="17" t="s">
        <v>16</v>
      </c>
      <c r="F121" s="13"/>
      <c r="G121" s="13"/>
      <c r="H121" s="14">
        <f t="shared" si="27"/>
        <v>0</v>
      </c>
      <c r="I121" s="14">
        <f t="shared" si="28"/>
        <v>0</v>
      </c>
    </row>
    <row r="122" spans="1:9" x14ac:dyDescent="0.25">
      <c r="A122" s="17" t="s">
        <v>26</v>
      </c>
      <c r="B122" s="11" t="s">
        <v>113</v>
      </c>
      <c r="C122" s="11" t="s">
        <v>382</v>
      </c>
      <c r="D122" s="12">
        <v>1</v>
      </c>
      <c r="E122" s="17" t="s">
        <v>16</v>
      </c>
      <c r="F122" s="13"/>
      <c r="G122" s="13"/>
      <c r="H122" s="14">
        <f t="shared" si="27"/>
        <v>0</v>
      </c>
      <c r="I122" s="14">
        <f t="shared" si="28"/>
        <v>0</v>
      </c>
    </row>
    <row r="123" spans="1:9" ht="60" x14ac:dyDescent="0.25">
      <c r="A123" s="17" t="s">
        <v>98</v>
      </c>
      <c r="B123" s="11" t="s">
        <v>383</v>
      </c>
      <c r="C123" s="11" t="s">
        <v>384</v>
      </c>
      <c r="D123" s="12">
        <v>4.5</v>
      </c>
      <c r="E123" s="17" t="s">
        <v>70</v>
      </c>
      <c r="F123" s="13"/>
      <c r="G123" s="13"/>
      <c r="H123" s="14">
        <f t="shared" si="27"/>
        <v>0</v>
      </c>
      <c r="I123" s="14">
        <f t="shared" si="28"/>
        <v>0</v>
      </c>
    </row>
    <row r="124" spans="1:9" s="1" customFormat="1" x14ac:dyDescent="0.25">
      <c r="A124" s="5"/>
      <c r="B124" s="15"/>
      <c r="C124" s="15" t="s">
        <v>27</v>
      </c>
      <c r="D124" s="16"/>
      <c r="E124" s="5"/>
      <c r="F124" s="6"/>
      <c r="G124" s="6"/>
      <c r="H124" s="6">
        <f>SUM(H117:H123)</f>
        <v>0</v>
      </c>
      <c r="I124" s="6">
        <f>SUM(I117:I123)</f>
        <v>0</v>
      </c>
    </row>
    <row r="125" spans="1:9" s="1" customFormat="1" x14ac:dyDescent="0.25">
      <c r="A125" s="7" t="s">
        <v>195</v>
      </c>
      <c r="B125" s="7" t="s">
        <v>196</v>
      </c>
      <c r="C125" s="7"/>
      <c r="D125" s="8"/>
      <c r="E125" s="7"/>
      <c r="F125" s="9"/>
      <c r="G125" s="9"/>
      <c r="H125" s="9"/>
      <c r="I125" s="9"/>
    </row>
    <row r="126" spans="1:9" ht="135" x14ac:dyDescent="0.25">
      <c r="A126" s="17" t="s">
        <v>13</v>
      </c>
      <c r="B126" s="11" t="s">
        <v>197</v>
      </c>
      <c r="C126" s="11" t="s">
        <v>385</v>
      </c>
      <c r="D126" s="12">
        <v>2</v>
      </c>
      <c r="E126" s="17" t="s">
        <v>16</v>
      </c>
      <c r="F126" s="13"/>
      <c r="G126" s="13"/>
      <c r="H126" s="14">
        <f t="shared" ref="H126:H132" si="29">ROUND(D126*F126,0)</f>
        <v>0</v>
      </c>
      <c r="I126" s="14">
        <f t="shared" ref="I126:I132" si="30">ROUND(D126*G126,0)</f>
        <v>0</v>
      </c>
    </row>
    <row r="127" spans="1:9" ht="120" x14ac:dyDescent="0.25">
      <c r="A127" s="17" t="s">
        <v>17</v>
      </c>
      <c r="B127" s="11" t="s">
        <v>386</v>
      </c>
      <c r="C127" s="11" t="s">
        <v>387</v>
      </c>
      <c r="D127" s="12">
        <v>1</v>
      </c>
      <c r="E127" s="17" t="s">
        <v>16</v>
      </c>
      <c r="F127" s="13"/>
      <c r="G127" s="13"/>
      <c r="H127" s="14">
        <f t="shared" si="29"/>
        <v>0</v>
      </c>
      <c r="I127" s="14">
        <f t="shared" si="30"/>
        <v>0</v>
      </c>
    </row>
    <row r="128" spans="1:9" ht="120" x14ac:dyDescent="0.25">
      <c r="A128" s="17" t="s">
        <v>19</v>
      </c>
      <c r="B128" s="11" t="s">
        <v>388</v>
      </c>
      <c r="C128" s="11" t="s">
        <v>389</v>
      </c>
      <c r="D128" s="12">
        <v>1</v>
      </c>
      <c r="E128" s="17" t="s">
        <v>16</v>
      </c>
      <c r="F128" s="13"/>
      <c r="G128" s="13"/>
      <c r="H128" s="14">
        <f t="shared" si="29"/>
        <v>0</v>
      </c>
      <c r="I128" s="14">
        <f t="shared" si="30"/>
        <v>0</v>
      </c>
    </row>
    <row r="129" spans="1:9" ht="150" x14ac:dyDescent="0.25">
      <c r="A129" s="17" t="s">
        <v>21</v>
      </c>
      <c r="B129" s="11" t="s">
        <v>207</v>
      </c>
      <c r="C129" s="11" t="s">
        <v>390</v>
      </c>
      <c r="D129" s="12">
        <v>2</v>
      </c>
      <c r="E129" s="17" t="s">
        <v>16</v>
      </c>
      <c r="F129" s="13"/>
      <c r="G129" s="13"/>
      <c r="H129" s="14">
        <f t="shared" si="29"/>
        <v>0</v>
      </c>
      <c r="I129" s="14">
        <f t="shared" si="30"/>
        <v>0</v>
      </c>
    </row>
    <row r="130" spans="1:9" ht="150" x14ac:dyDescent="0.25">
      <c r="A130" s="17" t="s">
        <v>24</v>
      </c>
      <c r="B130" s="11" t="s">
        <v>391</v>
      </c>
      <c r="C130" s="11" t="s">
        <v>392</v>
      </c>
      <c r="D130" s="12">
        <v>1</v>
      </c>
      <c r="E130" s="17" t="s">
        <v>16</v>
      </c>
      <c r="F130" s="13"/>
      <c r="G130" s="13"/>
      <c r="H130" s="14">
        <f t="shared" si="29"/>
        <v>0</v>
      </c>
      <c r="I130" s="14">
        <f t="shared" si="30"/>
        <v>0</v>
      </c>
    </row>
    <row r="131" spans="1:9" ht="150" x14ac:dyDescent="0.25">
      <c r="A131" s="17" t="s">
        <v>26</v>
      </c>
      <c r="B131" s="11" t="s">
        <v>393</v>
      </c>
      <c r="C131" s="11" t="s">
        <v>206</v>
      </c>
      <c r="D131" s="12">
        <v>1</v>
      </c>
      <c r="E131" s="17" t="s">
        <v>16</v>
      </c>
      <c r="F131" s="13"/>
      <c r="G131" s="13"/>
      <c r="H131" s="14">
        <f t="shared" si="29"/>
        <v>0</v>
      </c>
      <c r="I131" s="14">
        <f t="shared" si="30"/>
        <v>0</v>
      </c>
    </row>
    <row r="132" spans="1:9" ht="90" x14ac:dyDescent="0.25">
      <c r="A132" s="17" t="s">
        <v>98</v>
      </c>
      <c r="B132" s="11" t="s">
        <v>209</v>
      </c>
      <c r="C132" s="11" t="s">
        <v>210</v>
      </c>
      <c r="D132" s="12">
        <v>4</v>
      </c>
      <c r="E132" s="17" t="s">
        <v>16</v>
      </c>
      <c r="F132" s="13"/>
      <c r="G132" s="13"/>
      <c r="H132" s="14">
        <f t="shared" si="29"/>
        <v>0</v>
      </c>
      <c r="I132" s="14">
        <f t="shared" si="30"/>
        <v>0</v>
      </c>
    </row>
    <row r="133" spans="1:9" s="1" customFormat="1" x14ac:dyDescent="0.25">
      <c r="A133" s="5"/>
      <c r="B133" s="15"/>
      <c r="C133" s="15" t="s">
        <v>27</v>
      </c>
      <c r="D133" s="16"/>
      <c r="E133" s="5"/>
      <c r="F133" s="6"/>
      <c r="G133" s="6"/>
      <c r="H133" s="6">
        <f>SUM(H126:H132)</f>
        <v>0</v>
      </c>
      <c r="I133" s="6">
        <f>SUM(I126:I132)</f>
        <v>0</v>
      </c>
    </row>
    <row r="134" spans="1:9" s="1" customFormat="1" x14ac:dyDescent="0.25">
      <c r="A134" s="7" t="s">
        <v>213</v>
      </c>
      <c r="B134" s="7" t="s">
        <v>214</v>
      </c>
      <c r="C134" s="7"/>
      <c r="D134" s="8"/>
      <c r="E134" s="7"/>
      <c r="F134" s="9"/>
      <c r="G134" s="9"/>
      <c r="H134" s="9"/>
      <c r="I134" s="9"/>
    </row>
    <row r="135" spans="1:9" ht="75" x14ac:dyDescent="0.25">
      <c r="A135" s="17" t="s">
        <v>13</v>
      </c>
      <c r="B135" s="11" t="s">
        <v>215</v>
      </c>
      <c r="C135" s="18" t="s">
        <v>216</v>
      </c>
      <c r="D135" s="12">
        <v>2.95</v>
      </c>
      <c r="E135" s="17" t="s">
        <v>217</v>
      </c>
      <c r="F135" s="13"/>
      <c r="G135" s="13"/>
      <c r="H135" s="14">
        <f t="shared" ref="H135:H141" si="31">ROUND(D135*F135,0)</f>
        <v>0</v>
      </c>
      <c r="I135" s="14">
        <f t="shared" ref="I135:I141" si="32">ROUND(D135*G135,0)</f>
        <v>0</v>
      </c>
    </row>
    <row r="136" spans="1:9" ht="120" x14ac:dyDescent="0.25">
      <c r="A136" s="17" t="s">
        <v>17</v>
      </c>
      <c r="B136" s="11" t="s">
        <v>218</v>
      </c>
      <c r="C136" s="18" t="s">
        <v>394</v>
      </c>
      <c r="D136" s="12">
        <v>294.62</v>
      </c>
      <c r="E136" s="17" t="s">
        <v>33</v>
      </c>
      <c r="F136" s="13"/>
      <c r="G136" s="13"/>
      <c r="H136" s="14">
        <f t="shared" si="31"/>
        <v>0</v>
      </c>
      <c r="I136" s="14">
        <f t="shared" si="32"/>
        <v>0</v>
      </c>
    </row>
    <row r="137" spans="1:9" ht="105" x14ac:dyDescent="0.25">
      <c r="A137" s="17" t="s">
        <v>19</v>
      </c>
      <c r="B137" s="11" t="s">
        <v>220</v>
      </c>
      <c r="C137" s="18" t="s">
        <v>221</v>
      </c>
      <c r="D137" s="12">
        <v>294.62</v>
      </c>
      <c r="E137" s="17" t="s">
        <v>33</v>
      </c>
      <c r="F137" s="13"/>
      <c r="G137" s="13"/>
      <c r="H137" s="14">
        <f t="shared" si="31"/>
        <v>0</v>
      </c>
      <c r="I137" s="14">
        <f t="shared" si="32"/>
        <v>0</v>
      </c>
    </row>
    <row r="138" spans="1:9" ht="135" x14ac:dyDescent="0.25">
      <c r="A138" s="17" t="s">
        <v>21</v>
      </c>
      <c r="B138" s="11" t="s">
        <v>222</v>
      </c>
      <c r="C138" s="18" t="s">
        <v>223</v>
      </c>
      <c r="D138" s="12">
        <v>294.62</v>
      </c>
      <c r="E138" s="17" t="s">
        <v>33</v>
      </c>
      <c r="F138" s="13"/>
      <c r="G138" s="13"/>
      <c r="H138" s="14">
        <f t="shared" si="31"/>
        <v>0</v>
      </c>
      <c r="I138" s="14">
        <f t="shared" si="32"/>
        <v>0</v>
      </c>
    </row>
    <row r="139" spans="1:9" ht="90" x14ac:dyDescent="0.25">
      <c r="A139" s="17" t="s">
        <v>26</v>
      </c>
      <c r="B139" s="11" t="s">
        <v>226</v>
      </c>
      <c r="C139" s="18" t="s">
        <v>227</v>
      </c>
      <c r="D139" s="12">
        <v>49.75</v>
      </c>
      <c r="E139" s="17" t="s">
        <v>33</v>
      </c>
      <c r="F139" s="13"/>
      <c r="G139" s="13"/>
      <c r="H139" s="14">
        <f t="shared" si="31"/>
        <v>0</v>
      </c>
      <c r="I139" s="14">
        <f t="shared" si="32"/>
        <v>0</v>
      </c>
    </row>
    <row r="140" spans="1:9" ht="90" x14ac:dyDescent="0.25">
      <c r="A140" s="17" t="s">
        <v>101</v>
      </c>
      <c r="B140" s="11" t="s">
        <v>230</v>
      </c>
      <c r="C140" s="18" t="s">
        <v>231</v>
      </c>
      <c r="D140" s="12">
        <v>49.75</v>
      </c>
      <c r="E140" s="17" t="s">
        <v>33</v>
      </c>
      <c r="F140" s="13"/>
      <c r="G140" s="13"/>
      <c r="H140" s="14">
        <f t="shared" si="31"/>
        <v>0</v>
      </c>
      <c r="I140" s="14">
        <f t="shared" si="32"/>
        <v>0</v>
      </c>
    </row>
    <row r="141" spans="1:9" ht="105" x14ac:dyDescent="0.25">
      <c r="A141" s="17" t="s">
        <v>104</v>
      </c>
      <c r="B141" s="11" t="s">
        <v>395</v>
      </c>
      <c r="C141" s="18" t="s">
        <v>396</v>
      </c>
      <c r="D141" s="12">
        <v>12.5</v>
      </c>
      <c r="E141" s="17" t="s">
        <v>33</v>
      </c>
      <c r="F141" s="13"/>
      <c r="G141" s="13"/>
      <c r="H141" s="14">
        <f t="shared" si="31"/>
        <v>0</v>
      </c>
      <c r="I141" s="14">
        <f t="shared" si="32"/>
        <v>0</v>
      </c>
    </row>
    <row r="142" spans="1:9" s="1" customFormat="1" x14ac:dyDescent="0.25">
      <c r="A142" s="5"/>
      <c r="B142" s="15"/>
      <c r="C142" s="15" t="s">
        <v>27</v>
      </c>
      <c r="D142" s="16"/>
      <c r="E142" s="5"/>
      <c r="F142" s="6"/>
      <c r="G142" s="6"/>
      <c r="H142" s="6">
        <f>SUM(H135:H141)</f>
        <v>0</v>
      </c>
      <c r="I142" s="6">
        <f>SUM(I135:I141)</f>
        <v>0</v>
      </c>
    </row>
    <row r="143" spans="1:9" s="1" customFormat="1" x14ac:dyDescent="0.25">
      <c r="A143" s="7" t="s">
        <v>232</v>
      </c>
      <c r="B143" s="7" t="s">
        <v>233</v>
      </c>
      <c r="C143" s="7"/>
      <c r="D143" s="8"/>
      <c r="E143" s="7"/>
      <c r="F143" s="9"/>
      <c r="G143" s="9"/>
      <c r="H143" s="9"/>
      <c r="I143" s="9"/>
    </row>
    <row r="144" spans="1:9" ht="120" x14ac:dyDescent="0.25">
      <c r="A144" s="17" t="s">
        <v>13</v>
      </c>
      <c r="B144" s="11" t="s">
        <v>234</v>
      </c>
      <c r="C144" s="11" t="s">
        <v>397</v>
      </c>
      <c r="D144" s="12">
        <v>93.52</v>
      </c>
      <c r="E144" s="17" t="s">
        <v>33</v>
      </c>
      <c r="F144" s="13"/>
      <c r="G144" s="13"/>
      <c r="H144" s="14">
        <f t="shared" ref="H144:H150" si="33">ROUND(D144*F144,0)</f>
        <v>0</v>
      </c>
      <c r="I144" s="14">
        <f t="shared" ref="I144:I150" si="34">ROUND(D144*G144,0)</f>
        <v>0</v>
      </c>
    </row>
    <row r="145" spans="1:9" ht="150" x14ac:dyDescent="0.25">
      <c r="A145" s="17" t="s">
        <v>17</v>
      </c>
      <c r="B145" s="11" t="s">
        <v>236</v>
      </c>
      <c r="C145" s="11" t="s">
        <v>398</v>
      </c>
      <c r="D145" s="12">
        <v>93.52</v>
      </c>
      <c r="E145" s="17" t="s">
        <v>33</v>
      </c>
      <c r="F145" s="13"/>
      <c r="G145" s="13"/>
      <c r="H145" s="14">
        <f t="shared" si="33"/>
        <v>0</v>
      </c>
      <c r="I145" s="14">
        <f t="shared" si="34"/>
        <v>0</v>
      </c>
    </row>
    <row r="146" spans="1:9" ht="135" x14ac:dyDescent="0.25">
      <c r="A146" s="17" t="s">
        <v>19</v>
      </c>
      <c r="B146" s="11" t="s">
        <v>238</v>
      </c>
      <c r="C146" s="11" t="s">
        <v>239</v>
      </c>
      <c r="D146" s="12">
        <v>85.58</v>
      </c>
      <c r="E146" s="17" t="s">
        <v>33</v>
      </c>
      <c r="F146" s="13"/>
      <c r="G146" s="13"/>
      <c r="H146" s="14">
        <f t="shared" si="33"/>
        <v>0</v>
      </c>
      <c r="I146" s="14">
        <f t="shared" si="34"/>
        <v>0</v>
      </c>
    </row>
    <row r="147" spans="1:9" ht="135" x14ac:dyDescent="0.25">
      <c r="A147" s="17" t="s">
        <v>21</v>
      </c>
      <c r="B147" s="11" t="s">
        <v>240</v>
      </c>
      <c r="C147" s="18" t="s">
        <v>399</v>
      </c>
      <c r="D147" s="12">
        <v>85.58</v>
      </c>
      <c r="E147" s="17" t="s">
        <v>33</v>
      </c>
      <c r="F147" s="13"/>
      <c r="G147" s="13"/>
      <c r="H147" s="14">
        <f t="shared" si="33"/>
        <v>0</v>
      </c>
      <c r="I147" s="14">
        <f t="shared" si="34"/>
        <v>0</v>
      </c>
    </row>
    <row r="148" spans="1:9" ht="120" x14ac:dyDescent="0.25">
      <c r="A148" s="17" t="s">
        <v>24</v>
      </c>
      <c r="B148" s="11" t="s">
        <v>242</v>
      </c>
      <c r="C148" s="23" t="s">
        <v>243</v>
      </c>
      <c r="D148" s="12">
        <v>85.58</v>
      </c>
      <c r="E148" s="17" t="s">
        <v>70</v>
      </c>
      <c r="F148" s="13"/>
      <c r="G148" s="13"/>
      <c r="H148" s="14">
        <f t="shared" si="33"/>
        <v>0</v>
      </c>
      <c r="I148" s="14">
        <f t="shared" si="34"/>
        <v>0</v>
      </c>
    </row>
    <row r="149" spans="1:9" ht="105" x14ac:dyDescent="0.25">
      <c r="A149" s="17" t="s">
        <v>26</v>
      </c>
      <c r="B149" s="11" t="s">
        <v>400</v>
      </c>
      <c r="C149" s="18" t="s">
        <v>401</v>
      </c>
      <c r="D149" s="12">
        <v>100.32</v>
      </c>
      <c r="E149" s="17" t="s">
        <v>33</v>
      </c>
      <c r="F149" s="13"/>
      <c r="G149" s="13"/>
      <c r="H149" s="14">
        <f t="shared" si="33"/>
        <v>0</v>
      </c>
      <c r="I149" s="14">
        <f t="shared" si="34"/>
        <v>0</v>
      </c>
    </row>
    <row r="150" spans="1:9" ht="120" x14ac:dyDescent="0.25">
      <c r="A150" s="17" t="s">
        <v>98</v>
      </c>
      <c r="B150" s="11" t="s">
        <v>402</v>
      </c>
      <c r="C150" s="18" t="s">
        <v>403</v>
      </c>
      <c r="D150" s="12">
        <v>100.32</v>
      </c>
      <c r="E150" s="17" t="s">
        <v>33</v>
      </c>
      <c r="F150" s="13"/>
      <c r="G150" s="13"/>
      <c r="H150" s="14">
        <f t="shared" si="33"/>
        <v>0</v>
      </c>
      <c r="I150" s="14">
        <f t="shared" si="34"/>
        <v>0</v>
      </c>
    </row>
    <row r="151" spans="1:9" s="1" customFormat="1" x14ac:dyDescent="0.25">
      <c r="A151" s="5"/>
      <c r="B151" s="15"/>
      <c r="C151" s="15" t="s">
        <v>27</v>
      </c>
      <c r="D151" s="16"/>
      <c r="E151" s="5"/>
      <c r="F151" s="6"/>
      <c r="G151" s="6"/>
      <c r="H151" s="6">
        <f>SUM(H144:H150)</f>
        <v>0</v>
      </c>
      <c r="I151" s="6">
        <f>SUM(I144:I150)</f>
        <v>0</v>
      </c>
    </row>
    <row r="152" spans="1:9" ht="15.75" thickBot="1" x14ac:dyDescent="0.3"/>
    <row r="153" spans="1:9" ht="15.75" thickBot="1" x14ac:dyDescent="0.3">
      <c r="A153" s="89" t="s">
        <v>836</v>
      </c>
      <c r="B153" s="90"/>
      <c r="C153" s="90"/>
      <c r="D153" s="91"/>
      <c r="E153" s="90"/>
      <c r="F153" s="92"/>
      <c r="G153" s="92"/>
      <c r="H153" s="93">
        <f>H12+H22+H25+H40+H47+H52+H56+H69+H72+H76+H90+H107+H115+H124+H133+H142+H151</f>
        <v>0</v>
      </c>
      <c r="I153" s="93">
        <f>I12+I22+I25+I40+I47+I52+I56+I69+I72+I76+I90+I107+I115+I124+I133+I142+I151</f>
        <v>0</v>
      </c>
    </row>
  </sheetData>
  <mergeCells count="1">
    <mergeCell ref="D5:E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8"/>
  <sheetViews>
    <sheetView topLeftCell="A104" zoomScale="85" zoomScaleNormal="85" workbookViewId="0">
      <selection activeCell="G106" sqref="F7:G106"/>
    </sheetView>
  </sheetViews>
  <sheetFormatPr defaultRowHeight="15" x14ac:dyDescent="0.25"/>
  <cols>
    <col min="1" max="1" width="9.140625" style="2"/>
    <col min="2" max="2" width="31.7109375" style="2" bestFit="1" customWidth="1"/>
    <col min="3" max="3" width="56" style="2" customWidth="1"/>
    <col min="4" max="4" width="10" style="3" bestFit="1" customWidth="1"/>
    <col min="5" max="5" width="7.140625" style="2" bestFit="1" customWidth="1"/>
    <col min="6" max="7" width="9.140625" style="4"/>
    <col min="8" max="8" width="10.5703125" style="4" bestFit="1" customWidth="1"/>
    <col min="9" max="9" width="9.140625" style="4"/>
    <col min="10" max="16384" width="9.140625" style="2"/>
  </cols>
  <sheetData>
    <row r="1" spans="1:9" x14ac:dyDescent="0.25">
      <c r="A1" s="1" t="s">
        <v>0</v>
      </c>
    </row>
    <row r="2" spans="1:9" x14ac:dyDescent="0.25">
      <c r="A2" s="1" t="s">
        <v>1</v>
      </c>
    </row>
    <row r="3" spans="1:9" x14ac:dyDescent="0.25">
      <c r="A3" s="20" t="s">
        <v>404</v>
      </c>
    </row>
    <row r="5" spans="1:9" s="1" customFormat="1" x14ac:dyDescent="0.25">
      <c r="A5" s="5" t="s">
        <v>3</v>
      </c>
      <c r="B5" s="5" t="s">
        <v>4</v>
      </c>
      <c r="C5" s="5" t="s">
        <v>5</v>
      </c>
      <c r="D5" s="132" t="s">
        <v>6</v>
      </c>
      <c r="E5" s="132"/>
      <c r="F5" s="6" t="s">
        <v>7</v>
      </c>
      <c r="G5" s="6" t="s">
        <v>8</v>
      </c>
      <c r="H5" s="6" t="s">
        <v>9</v>
      </c>
      <c r="I5" s="6" t="s">
        <v>10</v>
      </c>
    </row>
    <row r="6" spans="1:9" s="1" customFormat="1" x14ac:dyDescent="0.25">
      <c r="A6" s="7" t="s">
        <v>34</v>
      </c>
      <c r="B6" s="7" t="s">
        <v>35</v>
      </c>
      <c r="C6" s="7"/>
      <c r="D6" s="8"/>
      <c r="E6" s="7"/>
      <c r="F6" s="9"/>
      <c r="G6" s="9"/>
      <c r="H6" s="9"/>
      <c r="I6" s="9"/>
    </row>
    <row r="7" spans="1:9" ht="75" x14ac:dyDescent="0.25">
      <c r="A7" s="17" t="s">
        <v>13</v>
      </c>
      <c r="B7" s="11" t="s">
        <v>72</v>
      </c>
      <c r="C7" s="11" t="s">
        <v>405</v>
      </c>
      <c r="D7" s="12">
        <v>6</v>
      </c>
      <c r="E7" s="10" t="s">
        <v>16</v>
      </c>
      <c r="F7" s="13"/>
      <c r="G7" s="13"/>
      <c r="H7" s="14">
        <f t="shared" ref="H7:H8" si="0">ROUND(D7*F7,0)</f>
        <v>0</v>
      </c>
      <c r="I7" s="14">
        <f t="shared" ref="I7:I8" si="1">ROUND(D7*G7,0)</f>
        <v>0</v>
      </c>
    </row>
    <row r="8" spans="1:9" ht="60" x14ac:dyDescent="0.25">
      <c r="A8" s="17" t="s">
        <v>17</v>
      </c>
      <c r="B8" s="11" t="s">
        <v>74</v>
      </c>
      <c r="C8" s="11" t="s">
        <v>406</v>
      </c>
      <c r="D8" s="12">
        <v>30</v>
      </c>
      <c r="E8" s="10" t="s">
        <v>38</v>
      </c>
      <c r="F8" s="13"/>
      <c r="G8" s="13"/>
      <c r="H8" s="14">
        <f t="shared" si="0"/>
        <v>0</v>
      </c>
      <c r="I8" s="14">
        <f t="shared" si="1"/>
        <v>0</v>
      </c>
    </row>
    <row r="9" spans="1:9" s="1" customFormat="1" x14ac:dyDescent="0.25">
      <c r="A9" s="5"/>
      <c r="B9" s="15"/>
      <c r="C9" s="15" t="s">
        <v>27</v>
      </c>
      <c r="D9" s="16"/>
      <c r="E9" s="5"/>
      <c r="F9" s="6"/>
      <c r="G9" s="6"/>
      <c r="H9" s="6">
        <f>SUM(H7:H8)</f>
        <v>0</v>
      </c>
      <c r="I9" s="6">
        <f>SUM(I7:I8)</f>
        <v>0</v>
      </c>
    </row>
    <row r="10" spans="1:9" s="1" customFormat="1" x14ac:dyDescent="0.25">
      <c r="A10" s="7" t="s">
        <v>53</v>
      </c>
      <c r="B10" s="7" t="s">
        <v>54</v>
      </c>
      <c r="C10" s="7"/>
      <c r="D10" s="8"/>
      <c r="E10" s="7"/>
      <c r="F10" s="9"/>
      <c r="G10" s="9"/>
      <c r="H10" s="9"/>
      <c r="I10" s="9"/>
    </row>
    <row r="11" spans="1:9" ht="75" x14ac:dyDescent="0.25">
      <c r="A11" s="17" t="s">
        <v>13</v>
      </c>
      <c r="B11" s="11" t="s">
        <v>78</v>
      </c>
      <c r="C11" s="11" t="s">
        <v>283</v>
      </c>
      <c r="D11" s="12">
        <v>49</v>
      </c>
      <c r="E11" s="10" t="s">
        <v>33</v>
      </c>
      <c r="F11" s="13"/>
      <c r="G11" s="13"/>
      <c r="H11" s="14">
        <f t="shared" ref="H11" si="2">ROUND(D11*F11,0)</f>
        <v>0</v>
      </c>
      <c r="I11" s="14">
        <f t="shared" ref="I11" si="3">ROUND(D11*G11,0)</f>
        <v>0</v>
      </c>
    </row>
    <row r="12" spans="1:9" s="1" customFormat="1" x14ac:dyDescent="0.25">
      <c r="A12" s="5"/>
      <c r="B12" s="15"/>
      <c r="C12" s="15" t="s">
        <v>27</v>
      </c>
      <c r="D12" s="16"/>
      <c r="E12" s="5"/>
      <c r="F12" s="6"/>
      <c r="G12" s="6"/>
      <c r="H12" s="6">
        <f>SUM(H11:H11)</f>
        <v>0</v>
      </c>
      <c r="I12" s="6">
        <f>SUM(I11:I11)</f>
        <v>0</v>
      </c>
    </row>
    <row r="13" spans="1:9" s="1" customFormat="1" x14ac:dyDescent="0.25">
      <c r="A13" s="7" t="s">
        <v>111</v>
      </c>
      <c r="B13" s="7" t="s">
        <v>112</v>
      </c>
      <c r="C13" s="7"/>
      <c r="D13" s="8"/>
      <c r="E13" s="7"/>
      <c r="F13" s="9"/>
      <c r="G13" s="9"/>
      <c r="H13" s="9"/>
      <c r="I13" s="9"/>
    </row>
    <row r="14" spans="1:9" ht="45" x14ac:dyDescent="0.25">
      <c r="A14" s="17" t="s">
        <v>13</v>
      </c>
      <c r="B14" s="11" t="s">
        <v>407</v>
      </c>
      <c r="C14" s="11" t="s">
        <v>408</v>
      </c>
      <c r="D14" s="12">
        <v>370.09</v>
      </c>
      <c r="E14" s="17" t="s">
        <v>33</v>
      </c>
      <c r="F14" s="13"/>
      <c r="G14" s="13"/>
      <c r="H14" s="14">
        <f t="shared" ref="H14:H25" si="4">ROUND(D14*F14,0)</f>
        <v>0</v>
      </c>
      <c r="I14" s="14">
        <f t="shared" ref="I14:I25" si="5">ROUND(D14*G14,0)</f>
        <v>0</v>
      </c>
    </row>
    <row r="15" spans="1:9" ht="45" x14ac:dyDescent="0.25">
      <c r="A15" s="17" t="s">
        <v>17</v>
      </c>
      <c r="B15" s="11" t="s">
        <v>409</v>
      </c>
      <c r="C15" s="11" t="s">
        <v>410</v>
      </c>
      <c r="D15" s="12">
        <v>0</v>
      </c>
      <c r="E15" s="17" t="s">
        <v>33</v>
      </c>
      <c r="F15" s="13"/>
      <c r="G15" s="13"/>
      <c r="H15" s="14">
        <f t="shared" si="4"/>
        <v>0</v>
      </c>
      <c r="I15" s="14">
        <f t="shared" si="5"/>
        <v>0</v>
      </c>
    </row>
    <row r="16" spans="1:9" ht="120" x14ac:dyDescent="0.25">
      <c r="A16" s="17" t="s">
        <v>19</v>
      </c>
      <c r="B16" s="11" t="s">
        <v>317</v>
      </c>
      <c r="C16" s="11" t="s">
        <v>411</v>
      </c>
      <c r="D16" s="12">
        <v>370.09</v>
      </c>
      <c r="E16" s="17" t="s">
        <v>33</v>
      </c>
      <c r="F16" s="13"/>
      <c r="G16" s="13"/>
      <c r="H16" s="14">
        <f t="shared" si="4"/>
        <v>0</v>
      </c>
      <c r="I16" s="14">
        <f t="shared" si="5"/>
        <v>0</v>
      </c>
    </row>
    <row r="17" spans="1:9" ht="75" x14ac:dyDescent="0.25">
      <c r="A17" s="17" t="s">
        <v>21</v>
      </c>
      <c r="B17" s="11" t="s">
        <v>319</v>
      </c>
      <c r="C17" s="11" t="s">
        <v>412</v>
      </c>
      <c r="D17" s="12">
        <v>370.09</v>
      </c>
      <c r="E17" s="17" t="s">
        <v>33</v>
      </c>
      <c r="F17" s="13"/>
      <c r="G17" s="13"/>
      <c r="H17" s="14">
        <f t="shared" si="4"/>
        <v>0</v>
      </c>
      <c r="I17" s="14">
        <f t="shared" si="5"/>
        <v>0</v>
      </c>
    </row>
    <row r="18" spans="1:9" ht="45" x14ac:dyDescent="0.25">
      <c r="A18" s="17" t="s">
        <v>24</v>
      </c>
      <c r="B18" s="11" t="s">
        <v>321</v>
      </c>
      <c r="C18" s="11" t="s">
        <v>413</v>
      </c>
      <c r="D18" s="12">
        <v>370</v>
      </c>
      <c r="E18" s="17" t="s">
        <v>70</v>
      </c>
      <c r="F18" s="13"/>
      <c r="G18" s="13"/>
      <c r="H18" s="14">
        <f t="shared" si="4"/>
        <v>0</v>
      </c>
      <c r="I18" s="14">
        <f t="shared" si="5"/>
        <v>0</v>
      </c>
    </row>
    <row r="19" spans="1:9" ht="45" x14ac:dyDescent="0.25">
      <c r="A19" s="17" t="s">
        <v>26</v>
      </c>
      <c r="B19" s="11" t="s">
        <v>323</v>
      </c>
      <c r="C19" s="11" t="s">
        <v>414</v>
      </c>
      <c r="D19" s="12">
        <v>13.922000000000001</v>
      </c>
      <c r="E19" s="17" t="s">
        <v>33</v>
      </c>
      <c r="F19" s="13"/>
      <c r="G19" s="13"/>
      <c r="H19" s="14">
        <f t="shared" si="4"/>
        <v>0</v>
      </c>
      <c r="I19" s="14">
        <f t="shared" si="5"/>
        <v>0</v>
      </c>
    </row>
    <row r="20" spans="1:9" ht="60" x14ac:dyDescent="0.25">
      <c r="A20" s="17" t="s">
        <v>98</v>
      </c>
      <c r="B20" s="11" t="s">
        <v>415</v>
      </c>
      <c r="C20" s="11" t="s">
        <v>416</v>
      </c>
      <c r="D20" s="12">
        <v>10.8</v>
      </c>
      <c r="E20" s="17" t="s">
        <v>70</v>
      </c>
      <c r="F20" s="13"/>
      <c r="G20" s="13"/>
      <c r="H20" s="14">
        <f t="shared" si="4"/>
        <v>0</v>
      </c>
      <c r="I20" s="14">
        <f t="shared" si="5"/>
        <v>0</v>
      </c>
    </row>
    <row r="21" spans="1:9" ht="75" x14ac:dyDescent="0.25">
      <c r="A21" s="17" t="s">
        <v>101</v>
      </c>
      <c r="B21" s="11" t="s">
        <v>417</v>
      </c>
      <c r="C21" s="11" t="s">
        <v>418</v>
      </c>
      <c r="D21" s="12">
        <v>301.23</v>
      </c>
      <c r="E21" s="17" t="s">
        <v>33</v>
      </c>
      <c r="F21" s="13"/>
      <c r="G21" s="13"/>
      <c r="H21" s="14">
        <f t="shared" si="4"/>
        <v>0</v>
      </c>
      <c r="I21" s="14">
        <f t="shared" si="5"/>
        <v>0</v>
      </c>
    </row>
    <row r="22" spans="1:9" ht="45" x14ac:dyDescent="0.25">
      <c r="A22" s="17" t="s">
        <v>104</v>
      </c>
      <c r="B22" s="11" t="s">
        <v>307</v>
      </c>
      <c r="C22" s="11" t="s">
        <v>419</v>
      </c>
      <c r="D22" s="12">
        <v>370.09</v>
      </c>
      <c r="E22" s="17" t="s">
        <v>33</v>
      </c>
      <c r="F22" s="13"/>
      <c r="G22" s="13"/>
      <c r="H22" s="14">
        <f t="shared" si="4"/>
        <v>0</v>
      </c>
      <c r="I22" s="14">
        <f t="shared" si="5"/>
        <v>0</v>
      </c>
    </row>
    <row r="23" spans="1:9" ht="90" x14ac:dyDescent="0.25">
      <c r="A23" s="17" t="s">
        <v>149</v>
      </c>
      <c r="B23" s="11" t="s">
        <v>420</v>
      </c>
      <c r="C23" s="11" t="s">
        <v>421</v>
      </c>
      <c r="D23" s="12">
        <v>75.010000000000005</v>
      </c>
      <c r="E23" s="17" t="s">
        <v>33</v>
      </c>
      <c r="F23" s="13"/>
      <c r="G23" s="13"/>
      <c r="H23" s="14">
        <f t="shared" si="4"/>
        <v>0</v>
      </c>
      <c r="I23" s="14">
        <f t="shared" si="5"/>
        <v>0</v>
      </c>
    </row>
    <row r="24" spans="1:9" ht="75" x14ac:dyDescent="0.25">
      <c r="A24" s="17" t="s">
        <v>152</v>
      </c>
      <c r="B24" s="11" t="s">
        <v>422</v>
      </c>
      <c r="C24" s="11" t="s">
        <v>423</v>
      </c>
      <c r="D24" s="12">
        <v>1</v>
      </c>
      <c r="E24" s="17" t="s">
        <v>424</v>
      </c>
      <c r="F24" s="13"/>
      <c r="G24" s="13"/>
      <c r="H24" s="14">
        <f t="shared" si="4"/>
        <v>0</v>
      </c>
      <c r="I24" s="14">
        <f t="shared" si="5"/>
        <v>0</v>
      </c>
    </row>
    <row r="25" spans="1:9" ht="60" x14ac:dyDescent="0.25">
      <c r="A25" s="17" t="s">
        <v>155</v>
      </c>
      <c r="B25" s="11" t="s">
        <v>425</v>
      </c>
      <c r="C25" s="18" t="s">
        <v>426</v>
      </c>
      <c r="D25" s="12">
        <v>301.99</v>
      </c>
      <c r="E25" s="17" t="s">
        <v>33</v>
      </c>
      <c r="F25" s="13"/>
      <c r="G25" s="13"/>
      <c r="H25" s="14">
        <f t="shared" si="4"/>
        <v>0</v>
      </c>
      <c r="I25" s="14">
        <f t="shared" si="5"/>
        <v>0</v>
      </c>
    </row>
    <row r="26" spans="1:9" s="1" customFormat="1" x14ac:dyDescent="0.25">
      <c r="A26" s="5"/>
      <c r="B26" s="15"/>
      <c r="C26" s="15" t="s">
        <v>27</v>
      </c>
      <c r="D26" s="16"/>
      <c r="E26" s="5"/>
      <c r="F26" s="6"/>
      <c r="G26" s="6"/>
      <c r="H26" s="6">
        <f>SUM(H14:H25)</f>
        <v>0</v>
      </c>
      <c r="I26" s="6">
        <f>SUM(I14:I25)</f>
        <v>0</v>
      </c>
    </row>
    <row r="27" spans="1:9" s="1" customFormat="1" x14ac:dyDescent="0.25">
      <c r="A27" s="7" t="s">
        <v>427</v>
      </c>
      <c r="B27" s="7" t="s">
        <v>428</v>
      </c>
      <c r="C27" s="7"/>
      <c r="D27" s="8"/>
      <c r="E27" s="7"/>
      <c r="F27" s="9"/>
      <c r="G27" s="9"/>
      <c r="H27" s="9"/>
      <c r="I27" s="9"/>
    </row>
    <row r="28" spans="1:9" ht="45" x14ac:dyDescent="0.25">
      <c r="A28" s="17" t="s">
        <v>13</v>
      </c>
      <c r="B28" s="11" t="s">
        <v>429</v>
      </c>
      <c r="C28" s="11" t="s">
        <v>430</v>
      </c>
      <c r="D28" s="12">
        <v>0.96000000000000019</v>
      </c>
      <c r="E28" s="17" t="s">
        <v>38</v>
      </c>
      <c r="F28" s="13"/>
      <c r="G28" s="13"/>
      <c r="H28" s="14">
        <f t="shared" ref="H28:H30" si="6">ROUND(D28*F28,0)</f>
        <v>0</v>
      </c>
      <c r="I28" s="14">
        <f t="shared" ref="I28:I30" si="7">ROUND(D28*G28,0)</f>
        <v>0</v>
      </c>
    </row>
    <row r="29" spans="1:9" ht="45" x14ac:dyDescent="0.25">
      <c r="A29" s="17" t="s">
        <v>17</v>
      </c>
      <c r="B29" s="11" t="s">
        <v>431</v>
      </c>
      <c r="C29" s="11" t="s">
        <v>432</v>
      </c>
      <c r="D29" s="12">
        <v>0.32000000000000006</v>
      </c>
      <c r="E29" s="17" t="s">
        <v>38</v>
      </c>
      <c r="F29" s="13"/>
      <c r="G29" s="13"/>
      <c r="H29" s="14">
        <f t="shared" si="6"/>
        <v>0</v>
      </c>
      <c r="I29" s="14">
        <f t="shared" si="7"/>
        <v>0</v>
      </c>
    </row>
    <row r="30" spans="1:9" x14ac:dyDescent="0.25">
      <c r="A30" s="17" t="s">
        <v>19</v>
      </c>
      <c r="B30" s="11" t="s">
        <v>113</v>
      </c>
      <c r="C30" s="11" t="s">
        <v>433</v>
      </c>
      <c r="D30" s="12">
        <v>2</v>
      </c>
      <c r="E30" s="17" t="s">
        <v>16</v>
      </c>
      <c r="F30" s="13"/>
      <c r="G30" s="13"/>
      <c r="H30" s="14">
        <f t="shared" si="6"/>
        <v>0</v>
      </c>
      <c r="I30" s="14">
        <f t="shared" si="7"/>
        <v>0</v>
      </c>
    </row>
    <row r="31" spans="1:9" s="1" customFormat="1" x14ac:dyDescent="0.25">
      <c r="A31" s="5"/>
      <c r="B31" s="15"/>
      <c r="C31" s="15" t="s">
        <v>27</v>
      </c>
      <c r="D31" s="16"/>
      <c r="E31" s="5"/>
      <c r="F31" s="6"/>
      <c r="G31" s="6"/>
      <c r="H31" s="6">
        <f>SUM(H28:H30)</f>
        <v>0</v>
      </c>
      <c r="I31" s="6">
        <f>SUM(I28:I30)</f>
        <v>0</v>
      </c>
    </row>
    <row r="32" spans="1:9" s="1" customFormat="1" x14ac:dyDescent="0.25">
      <c r="A32" s="7" t="s">
        <v>123</v>
      </c>
      <c r="B32" s="7" t="s">
        <v>124</v>
      </c>
      <c r="C32" s="7"/>
      <c r="D32" s="8"/>
      <c r="E32" s="7"/>
      <c r="F32" s="9"/>
      <c r="G32" s="9"/>
      <c r="H32" s="9"/>
      <c r="I32" s="9"/>
    </row>
    <row r="33" spans="1:9" ht="135" x14ac:dyDescent="0.25">
      <c r="A33" s="17" t="s">
        <v>13</v>
      </c>
      <c r="B33" s="11" t="s">
        <v>434</v>
      </c>
      <c r="C33" s="11" t="s">
        <v>435</v>
      </c>
      <c r="D33" s="12">
        <v>6.97</v>
      </c>
      <c r="E33" s="17" t="s">
        <v>33</v>
      </c>
      <c r="F33" s="13"/>
      <c r="G33" s="13"/>
      <c r="H33" s="14">
        <f>ROUND(D33*F33,0)</f>
        <v>0</v>
      </c>
      <c r="I33" s="14">
        <f t="shared" ref="I33:I37" si="8">ROUND(D33*G33,0)</f>
        <v>0</v>
      </c>
    </row>
    <row r="34" spans="1:9" ht="30" x14ac:dyDescent="0.25">
      <c r="A34" s="17" t="s">
        <v>17</v>
      </c>
      <c r="B34" s="11" t="s">
        <v>113</v>
      </c>
      <c r="C34" s="11" t="s">
        <v>436</v>
      </c>
      <c r="D34" s="12">
        <v>23.72</v>
      </c>
      <c r="E34" s="17" t="s">
        <v>33</v>
      </c>
      <c r="F34" s="13"/>
      <c r="G34" s="13"/>
      <c r="H34" s="14">
        <f t="shared" ref="H34:H36" si="9">ROUND(D34*F34,0)</f>
        <v>0</v>
      </c>
      <c r="I34" s="14">
        <f t="shared" si="8"/>
        <v>0</v>
      </c>
    </row>
    <row r="35" spans="1:9" ht="30" x14ac:dyDescent="0.25">
      <c r="A35" s="17" t="s">
        <v>19</v>
      </c>
      <c r="B35" s="11" t="s">
        <v>113</v>
      </c>
      <c r="C35" s="11" t="s">
        <v>436</v>
      </c>
      <c r="D35" s="12">
        <v>48.47</v>
      </c>
      <c r="E35" s="17" t="s">
        <v>33</v>
      </c>
      <c r="F35" s="13"/>
      <c r="G35" s="13"/>
      <c r="H35" s="14">
        <f t="shared" si="9"/>
        <v>0</v>
      </c>
      <c r="I35" s="14">
        <f t="shared" si="8"/>
        <v>0</v>
      </c>
    </row>
    <row r="36" spans="1:9" ht="105" x14ac:dyDescent="0.25">
      <c r="A36" s="17" t="s">
        <v>21</v>
      </c>
      <c r="B36" s="11" t="s">
        <v>437</v>
      </c>
      <c r="C36" s="11" t="s">
        <v>438</v>
      </c>
      <c r="D36" s="12">
        <v>9.51</v>
      </c>
      <c r="E36" s="17" t="s">
        <v>33</v>
      </c>
      <c r="F36" s="13"/>
      <c r="G36" s="13"/>
      <c r="H36" s="14">
        <f t="shared" si="9"/>
        <v>0</v>
      </c>
      <c r="I36" s="14">
        <f t="shared" si="8"/>
        <v>0</v>
      </c>
    </row>
    <row r="37" spans="1:9" ht="135" x14ac:dyDescent="0.25">
      <c r="A37" s="17" t="s">
        <v>24</v>
      </c>
      <c r="B37" s="11" t="s">
        <v>439</v>
      </c>
      <c r="C37" s="11" t="s">
        <v>440</v>
      </c>
      <c r="D37" s="12">
        <v>75.77</v>
      </c>
      <c r="E37" s="17" t="s">
        <v>33</v>
      </c>
      <c r="F37" s="13"/>
      <c r="G37" s="13"/>
      <c r="H37" s="14">
        <f>ROUND(D37*F37,0)</f>
        <v>0</v>
      </c>
      <c r="I37" s="14">
        <f t="shared" si="8"/>
        <v>0</v>
      </c>
    </row>
    <row r="38" spans="1:9" s="1" customFormat="1" x14ac:dyDescent="0.25">
      <c r="A38" s="5"/>
      <c r="B38" s="15"/>
      <c r="C38" s="15" t="s">
        <v>27</v>
      </c>
      <c r="D38" s="16"/>
      <c r="E38" s="5"/>
      <c r="F38" s="6"/>
      <c r="G38" s="6"/>
      <c r="H38" s="6">
        <f>SUM(H33:H37)</f>
        <v>0</v>
      </c>
      <c r="I38" s="6">
        <f>SUM(I33:I37)</f>
        <v>0</v>
      </c>
    </row>
    <row r="39" spans="1:9" s="1" customFormat="1" x14ac:dyDescent="0.25">
      <c r="A39" s="7" t="s">
        <v>330</v>
      </c>
      <c r="B39" s="7" t="s">
        <v>331</v>
      </c>
      <c r="C39" s="7"/>
      <c r="D39" s="8"/>
      <c r="E39" s="7"/>
      <c r="F39" s="9"/>
      <c r="G39" s="9"/>
      <c r="H39" s="9"/>
      <c r="I39" s="9"/>
    </row>
    <row r="40" spans="1:9" ht="45" x14ac:dyDescent="0.25">
      <c r="A40" s="17" t="s">
        <v>13</v>
      </c>
      <c r="B40" s="11" t="s">
        <v>441</v>
      </c>
      <c r="C40" s="11" t="s">
        <v>442</v>
      </c>
      <c r="D40" s="12">
        <v>370.09</v>
      </c>
      <c r="E40" s="17" t="s">
        <v>33</v>
      </c>
      <c r="F40" s="13"/>
      <c r="G40" s="13"/>
      <c r="H40" s="14">
        <f>ROUND(D40*F40,0)</f>
        <v>0</v>
      </c>
      <c r="I40" s="14">
        <f t="shared" ref="I40:I50" si="10">ROUND(D40*G40,0)</f>
        <v>0</v>
      </c>
    </row>
    <row r="41" spans="1:9" ht="90" x14ac:dyDescent="0.25">
      <c r="A41" s="17" t="s">
        <v>17</v>
      </c>
      <c r="B41" s="11" t="s">
        <v>340</v>
      </c>
      <c r="C41" s="11" t="s">
        <v>341</v>
      </c>
      <c r="D41" s="12">
        <v>370.09</v>
      </c>
      <c r="E41" s="17" t="s">
        <v>33</v>
      </c>
      <c r="F41" s="13"/>
      <c r="G41" s="13"/>
      <c r="H41" s="14">
        <f t="shared" ref="H41:H50" si="11">ROUND(D41*F41,0)</f>
        <v>0</v>
      </c>
      <c r="I41" s="14">
        <f t="shared" si="10"/>
        <v>0</v>
      </c>
    </row>
    <row r="42" spans="1:9" ht="120" x14ac:dyDescent="0.25">
      <c r="A42" s="17" t="s">
        <v>19</v>
      </c>
      <c r="B42" s="11" t="s">
        <v>443</v>
      </c>
      <c r="C42" s="11" t="s">
        <v>444</v>
      </c>
      <c r="D42" s="12">
        <v>18.63</v>
      </c>
      <c r="E42" s="17" t="s">
        <v>70</v>
      </c>
      <c r="F42" s="13"/>
      <c r="G42" s="13"/>
      <c r="H42" s="14">
        <f t="shared" si="11"/>
        <v>0</v>
      </c>
      <c r="I42" s="14">
        <f t="shared" si="10"/>
        <v>0</v>
      </c>
    </row>
    <row r="43" spans="1:9" ht="120" x14ac:dyDescent="0.25">
      <c r="A43" s="17" t="s">
        <v>21</v>
      </c>
      <c r="B43" s="11" t="s">
        <v>445</v>
      </c>
      <c r="C43" s="11" t="s">
        <v>446</v>
      </c>
      <c r="D43" s="12">
        <v>2</v>
      </c>
      <c r="E43" s="17" t="s">
        <v>16</v>
      </c>
      <c r="F43" s="13"/>
      <c r="G43" s="13"/>
      <c r="H43" s="14">
        <f t="shared" si="11"/>
        <v>0</v>
      </c>
      <c r="I43" s="14">
        <f t="shared" si="10"/>
        <v>0</v>
      </c>
    </row>
    <row r="44" spans="1:9" ht="75" x14ac:dyDescent="0.25">
      <c r="A44" s="17" t="s">
        <v>24</v>
      </c>
      <c r="B44" s="11" t="s">
        <v>342</v>
      </c>
      <c r="C44" s="11" t="s">
        <v>447</v>
      </c>
      <c r="D44" s="12">
        <v>10.8</v>
      </c>
      <c r="E44" s="17" t="s">
        <v>70</v>
      </c>
      <c r="F44" s="13"/>
      <c r="G44" s="13"/>
      <c r="H44" s="14">
        <f t="shared" si="11"/>
        <v>0</v>
      </c>
      <c r="I44" s="14">
        <f t="shared" si="10"/>
        <v>0</v>
      </c>
    </row>
    <row r="45" spans="1:9" ht="90" x14ac:dyDescent="0.25">
      <c r="A45" s="17" t="s">
        <v>26</v>
      </c>
      <c r="B45" s="11" t="s">
        <v>344</v>
      </c>
      <c r="C45" s="11" t="s">
        <v>448</v>
      </c>
      <c r="D45" s="12">
        <v>31</v>
      </c>
      <c r="E45" s="17" t="s">
        <v>16</v>
      </c>
      <c r="F45" s="13"/>
      <c r="G45" s="13"/>
      <c r="H45" s="14">
        <f t="shared" si="11"/>
        <v>0</v>
      </c>
      <c r="I45" s="14">
        <f t="shared" si="10"/>
        <v>0</v>
      </c>
    </row>
    <row r="46" spans="1:9" ht="105" x14ac:dyDescent="0.25">
      <c r="A46" s="17" t="s">
        <v>98</v>
      </c>
      <c r="B46" s="11" t="s">
        <v>346</v>
      </c>
      <c r="C46" s="11" t="s">
        <v>347</v>
      </c>
      <c r="D46" s="12">
        <v>69.650000000000006</v>
      </c>
      <c r="E46" s="17" t="s">
        <v>70</v>
      </c>
      <c r="F46" s="13"/>
      <c r="G46" s="13"/>
      <c r="H46" s="14">
        <f t="shared" si="11"/>
        <v>0</v>
      </c>
      <c r="I46" s="14">
        <f t="shared" si="10"/>
        <v>0</v>
      </c>
    </row>
    <row r="47" spans="1:9" ht="75" x14ac:dyDescent="0.25">
      <c r="A47" s="17" t="s">
        <v>101</v>
      </c>
      <c r="B47" s="11" t="s">
        <v>348</v>
      </c>
      <c r="C47" s="11" t="s">
        <v>449</v>
      </c>
      <c r="D47" s="12">
        <v>69.650000000000006</v>
      </c>
      <c r="E47" s="17" t="s">
        <v>70</v>
      </c>
      <c r="F47" s="13"/>
      <c r="G47" s="13"/>
      <c r="H47" s="14">
        <f t="shared" si="11"/>
        <v>0</v>
      </c>
      <c r="I47" s="14">
        <f t="shared" si="10"/>
        <v>0</v>
      </c>
    </row>
    <row r="48" spans="1:9" ht="105" x14ac:dyDescent="0.25">
      <c r="A48" s="17" t="s">
        <v>104</v>
      </c>
      <c r="B48" s="11" t="s">
        <v>450</v>
      </c>
      <c r="C48" s="11" t="s">
        <v>451</v>
      </c>
      <c r="D48" s="12">
        <v>31.32</v>
      </c>
      <c r="E48" s="17" t="s">
        <v>70</v>
      </c>
      <c r="F48" s="13"/>
      <c r="G48" s="13"/>
      <c r="H48" s="14">
        <f t="shared" si="11"/>
        <v>0</v>
      </c>
      <c r="I48" s="14">
        <f t="shared" si="10"/>
        <v>0</v>
      </c>
    </row>
    <row r="49" spans="1:9" ht="90" x14ac:dyDescent="0.25">
      <c r="A49" s="17" t="s">
        <v>149</v>
      </c>
      <c r="B49" s="11" t="s">
        <v>350</v>
      </c>
      <c r="C49" s="11" t="s">
        <v>351</v>
      </c>
      <c r="D49" s="12">
        <v>150</v>
      </c>
      <c r="E49" s="17" t="s">
        <v>16</v>
      </c>
      <c r="F49" s="13"/>
      <c r="G49" s="13"/>
      <c r="H49" s="14">
        <f t="shared" si="11"/>
        <v>0</v>
      </c>
      <c r="I49" s="14">
        <f t="shared" si="10"/>
        <v>0</v>
      </c>
    </row>
    <row r="50" spans="1:9" ht="120" x14ac:dyDescent="0.25">
      <c r="A50" s="17" t="s">
        <v>152</v>
      </c>
      <c r="B50" s="11" t="s">
        <v>452</v>
      </c>
      <c r="C50" s="11" t="s">
        <v>453</v>
      </c>
      <c r="D50" s="12">
        <v>3</v>
      </c>
      <c r="E50" s="17" t="s">
        <v>16</v>
      </c>
      <c r="F50" s="13"/>
      <c r="G50" s="13"/>
      <c r="H50" s="14">
        <f t="shared" si="11"/>
        <v>0</v>
      </c>
      <c r="I50" s="14">
        <f t="shared" si="10"/>
        <v>0</v>
      </c>
    </row>
    <row r="51" spans="1:9" s="1" customFormat="1" x14ac:dyDescent="0.25">
      <c r="A51" s="5"/>
      <c r="B51" s="15"/>
      <c r="C51" s="15" t="s">
        <v>27</v>
      </c>
      <c r="D51" s="16"/>
      <c r="E51" s="5"/>
      <c r="F51" s="6"/>
      <c r="G51" s="6"/>
      <c r="H51" s="6">
        <f>SUM(H40:H50)</f>
        <v>0</v>
      </c>
      <c r="I51" s="6">
        <f>SUM(I40:I50)</f>
        <v>0</v>
      </c>
    </row>
    <row r="52" spans="1:9" s="1" customFormat="1" x14ac:dyDescent="0.25">
      <c r="A52" s="7" t="s">
        <v>127</v>
      </c>
      <c r="B52" s="7" t="s">
        <v>128</v>
      </c>
      <c r="C52" s="7"/>
      <c r="D52" s="8"/>
      <c r="E52" s="7"/>
      <c r="F52" s="9"/>
      <c r="G52" s="9"/>
      <c r="H52" s="9"/>
      <c r="I52" s="9"/>
    </row>
    <row r="53" spans="1:9" s="20" customFormat="1" x14ac:dyDescent="0.25">
      <c r="A53" s="21"/>
      <c r="B53" s="21" t="s">
        <v>454</v>
      </c>
      <c r="C53" s="21"/>
      <c r="D53" s="12"/>
      <c r="E53" s="21"/>
      <c r="F53" s="22"/>
      <c r="G53" s="22"/>
      <c r="H53" s="22"/>
      <c r="I53" s="22"/>
    </row>
    <row r="54" spans="1:9" ht="60" x14ac:dyDescent="0.25">
      <c r="A54" s="105" t="s">
        <v>13</v>
      </c>
      <c r="B54" s="18" t="s">
        <v>113</v>
      </c>
      <c r="C54" s="18" t="s">
        <v>863</v>
      </c>
      <c r="D54" s="12">
        <v>66.5</v>
      </c>
      <c r="E54" s="17" t="s">
        <v>33</v>
      </c>
      <c r="F54" s="13"/>
      <c r="G54" s="13"/>
      <c r="H54" s="13">
        <f>ROUND(D54*F54,0)</f>
        <v>0</v>
      </c>
      <c r="I54" s="13">
        <f t="shared" ref="I54" si="12">ROUND(D54*G54,0)</f>
        <v>0</v>
      </c>
    </row>
    <row r="55" spans="1:9" x14ac:dyDescent="0.25">
      <c r="A55" s="17"/>
      <c r="B55" s="15" t="s">
        <v>144</v>
      </c>
      <c r="C55" s="11"/>
      <c r="D55" s="11"/>
      <c r="E55" s="11"/>
      <c r="F55" s="13"/>
      <c r="G55" s="13"/>
      <c r="H55" s="14"/>
      <c r="I55" s="14"/>
    </row>
    <row r="56" spans="1:9" ht="120" x14ac:dyDescent="0.25">
      <c r="A56" s="17" t="s">
        <v>17</v>
      </c>
      <c r="B56" s="11" t="s">
        <v>147</v>
      </c>
      <c r="C56" s="11" t="s">
        <v>455</v>
      </c>
      <c r="D56" s="12">
        <v>2</v>
      </c>
      <c r="E56" s="17" t="s">
        <v>33</v>
      </c>
      <c r="F56" s="13"/>
      <c r="G56" s="13"/>
      <c r="H56" s="14">
        <f t="shared" ref="H56:H66" si="13">ROUND(D56*F56,0)</f>
        <v>0</v>
      </c>
      <c r="I56" s="14">
        <f t="shared" ref="I56:I66" si="14">ROUND(D56*G56,0)</f>
        <v>0</v>
      </c>
    </row>
    <row r="57" spans="1:9" ht="135" x14ac:dyDescent="0.25">
      <c r="A57" s="17" t="s">
        <v>19</v>
      </c>
      <c r="B57" s="11" t="s">
        <v>150</v>
      </c>
      <c r="C57" s="11" t="s">
        <v>151</v>
      </c>
      <c r="D57" s="12">
        <v>22.9</v>
      </c>
      <c r="E57" s="17" t="s">
        <v>33</v>
      </c>
      <c r="F57" s="13"/>
      <c r="G57" s="13"/>
      <c r="H57" s="14">
        <f t="shared" si="13"/>
        <v>0</v>
      </c>
      <c r="I57" s="14">
        <f t="shared" si="14"/>
        <v>0</v>
      </c>
    </row>
    <row r="58" spans="1:9" ht="120" x14ac:dyDescent="0.25">
      <c r="A58" s="17" t="s">
        <v>21</v>
      </c>
      <c r="B58" s="11" t="s">
        <v>153</v>
      </c>
      <c r="C58" s="11" t="s">
        <v>154</v>
      </c>
      <c r="D58" s="12">
        <v>6.1</v>
      </c>
      <c r="E58" s="17" t="s">
        <v>33</v>
      </c>
      <c r="F58" s="13"/>
      <c r="G58" s="13"/>
      <c r="H58" s="14">
        <f t="shared" si="13"/>
        <v>0</v>
      </c>
      <c r="I58" s="14">
        <f t="shared" si="14"/>
        <v>0</v>
      </c>
    </row>
    <row r="59" spans="1:9" ht="150" x14ac:dyDescent="0.25">
      <c r="A59" s="17" t="s">
        <v>24</v>
      </c>
      <c r="B59" s="11" t="s">
        <v>156</v>
      </c>
      <c r="C59" s="11" t="s">
        <v>456</v>
      </c>
      <c r="D59" s="12">
        <v>6.1</v>
      </c>
      <c r="E59" s="17" t="s">
        <v>33</v>
      </c>
      <c r="F59" s="13"/>
      <c r="G59" s="13"/>
      <c r="H59" s="14">
        <f t="shared" si="13"/>
        <v>0</v>
      </c>
      <c r="I59" s="14">
        <f t="shared" si="14"/>
        <v>0</v>
      </c>
    </row>
    <row r="60" spans="1:9" ht="195" x14ac:dyDescent="0.25">
      <c r="A60" s="17" t="s">
        <v>26</v>
      </c>
      <c r="B60" s="11" t="s">
        <v>162</v>
      </c>
      <c r="C60" s="11" t="s">
        <v>457</v>
      </c>
      <c r="D60" s="12">
        <v>22.9</v>
      </c>
      <c r="E60" s="17" t="s">
        <v>33</v>
      </c>
      <c r="F60" s="13"/>
      <c r="G60" s="13"/>
      <c r="H60" s="14">
        <f t="shared" si="13"/>
        <v>0</v>
      </c>
      <c r="I60" s="14">
        <f t="shared" si="14"/>
        <v>0</v>
      </c>
    </row>
    <row r="61" spans="1:9" ht="195" x14ac:dyDescent="0.25">
      <c r="A61" s="17" t="s">
        <v>98</v>
      </c>
      <c r="B61" s="11" t="s">
        <v>164</v>
      </c>
      <c r="C61" s="11" t="s">
        <v>356</v>
      </c>
      <c r="D61" s="12">
        <v>6.1</v>
      </c>
      <c r="E61" s="17" t="s">
        <v>33</v>
      </c>
      <c r="F61" s="13"/>
      <c r="G61" s="13"/>
      <c r="H61" s="14">
        <f t="shared" si="13"/>
        <v>0</v>
      </c>
      <c r="I61" s="14">
        <f t="shared" si="14"/>
        <v>0</v>
      </c>
    </row>
    <row r="62" spans="1:9" x14ac:dyDescent="0.25">
      <c r="A62" s="17"/>
      <c r="B62" s="15" t="s">
        <v>458</v>
      </c>
      <c r="C62" s="11"/>
      <c r="D62" s="11"/>
      <c r="E62" s="17"/>
      <c r="F62" s="13"/>
      <c r="G62" s="13"/>
      <c r="H62" s="14"/>
      <c r="I62" s="14"/>
    </row>
    <row r="63" spans="1:9" ht="120" x14ac:dyDescent="0.25">
      <c r="A63" s="17" t="s">
        <v>101</v>
      </c>
      <c r="B63" s="11" t="s">
        <v>171</v>
      </c>
      <c r="C63" s="11" t="s">
        <v>172</v>
      </c>
      <c r="D63" s="12">
        <v>42.9</v>
      </c>
      <c r="E63" s="17" t="s">
        <v>33</v>
      </c>
      <c r="F63" s="13"/>
      <c r="G63" s="13"/>
      <c r="H63" s="14">
        <f t="shared" si="13"/>
        <v>0</v>
      </c>
      <c r="I63" s="14">
        <f t="shared" si="14"/>
        <v>0</v>
      </c>
    </row>
    <row r="64" spans="1:9" ht="135" x14ac:dyDescent="0.25">
      <c r="A64" s="17" t="s">
        <v>104</v>
      </c>
      <c r="B64" s="11" t="s">
        <v>174</v>
      </c>
      <c r="C64" s="11" t="s">
        <v>359</v>
      </c>
      <c r="D64" s="12">
        <v>42.9</v>
      </c>
      <c r="E64" s="17" t="s">
        <v>33</v>
      </c>
      <c r="F64" s="13"/>
      <c r="G64" s="13"/>
      <c r="H64" s="14">
        <f t="shared" si="13"/>
        <v>0</v>
      </c>
      <c r="I64" s="14">
        <f t="shared" si="14"/>
        <v>0</v>
      </c>
    </row>
    <row r="65" spans="1:9" ht="105" x14ac:dyDescent="0.25">
      <c r="A65" s="17" t="s">
        <v>149</v>
      </c>
      <c r="B65" s="18" t="s">
        <v>459</v>
      </c>
      <c r="C65" s="18" t="s">
        <v>460</v>
      </c>
      <c r="D65" s="12">
        <v>42.9</v>
      </c>
      <c r="E65" s="17" t="s">
        <v>33</v>
      </c>
      <c r="F65" s="13"/>
      <c r="G65" s="13"/>
      <c r="H65" s="14">
        <f t="shared" si="13"/>
        <v>0</v>
      </c>
      <c r="I65" s="14">
        <f t="shared" si="14"/>
        <v>0</v>
      </c>
    </row>
    <row r="66" spans="1:9" ht="60" x14ac:dyDescent="0.25">
      <c r="A66" s="17" t="s">
        <v>152</v>
      </c>
      <c r="B66" s="18" t="s">
        <v>461</v>
      </c>
      <c r="C66" s="18" t="s">
        <v>462</v>
      </c>
      <c r="D66" s="12">
        <v>56.63</v>
      </c>
      <c r="E66" s="17" t="s">
        <v>70</v>
      </c>
      <c r="F66" s="13"/>
      <c r="G66" s="13"/>
      <c r="H66" s="14">
        <f t="shared" si="13"/>
        <v>0</v>
      </c>
      <c r="I66" s="14">
        <f t="shared" si="14"/>
        <v>0</v>
      </c>
    </row>
    <row r="67" spans="1:9" s="1" customFormat="1" x14ac:dyDescent="0.25">
      <c r="A67" s="5"/>
      <c r="B67" s="15"/>
      <c r="C67" s="15" t="s">
        <v>27</v>
      </c>
      <c r="D67" s="16"/>
      <c r="E67" s="5"/>
      <c r="F67" s="6"/>
      <c r="G67" s="6"/>
      <c r="H67" s="6">
        <f>SUM(H54:H66)</f>
        <v>0</v>
      </c>
      <c r="I67" s="6">
        <f>SUM(I54:I66)</f>
        <v>0</v>
      </c>
    </row>
    <row r="68" spans="1:9" s="1" customFormat="1" x14ac:dyDescent="0.25">
      <c r="A68" s="7" t="s">
        <v>362</v>
      </c>
      <c r="B68" s="7" t="s">
        <v>363</v>
      </c>
      <c r="C68" s="7"/>
      <c r="D68" s="8"/>
      <c r="E68" s="7"/>
      <c r="F68" s="9"/>
      <c r="G68" s="9"/>
      <c r="H68" s="9"/>
      <c r="I68" s="9"/>
    </row>
    <row r="69" spans="1:9" ht="45" x14ac:dyDescent="0.25">
      <c r="A69" s="17" t="s">
        <v>13</v>
      </c>
      <c r="B69" s="11" t="s">
        <v>463</v>
      </c>
      <c r="C69" s="11" t="s">
        <v>464</v>
      </c>
      <c r="D69" s="12">
        <v>69.650000000000006</v>
      </c>
      <c r="E69" s="17" t="s">
        <v>70</v>
      </c>
      <c r="F69" s="13"/>
      <c r="G69" s="13"/>
      <c r="H69" s="14">
        <f t="shared" ref="H69:H76" si="15">ROUND(D69*F69,0)</f>
        <v>0</v>
      </c>
      <c r="I69" s="14">
        <f t="shared" ref="I69:I76" si="16">ROUND(D69*G69,0)</f>
        <v>0</v>
      </c>
    </row>
    <row r="70" spans="1:9" ht="45" x14ac:dyDescent="0.25">
      <c r="A70" s="17" t="s">
        <v>17</v>
      </c>
      <c r="B70" s="11" t="s">
        <v>465</v>
      </c>
      <c r="C70" s="11" t="s">
        <v>466</v>
      </c>
      <c r="D70" s="12">
        <v>24</v>
      </c>
      <c r="E70" s="17" t="s">
        <v>70</v>
      </c>
      <c r="F70" s="13"/>
      <c r="G70" s="13"/>
      <c r="H70" s="14">
        <f t="shared" si="15"/>
        <v>0</v>
      </c>
      <c r="I70" s="14">
        <f t="shared" si="16"/>
        <v>0</v>
      </c>
    </row>
    <row r="71" spans="1:9" ht="60" x14ac:dyDescent="0.25">
      <c r="A71" s="17" t="s">
        <v>19</v>
      </c>
      <c r="B71" s="11" t="s">
        <v>467</v>
      </c>
      <c r="C71" s="11" t="s">
        <v>468</v>
      </c>
      <c r="D71" s="12">
        <v>6.97</v>
      </c>
      <c r="E71" s="17" t="s">
        <v>70</v>
      </c>
      <c r="F71" s="13"/>
      <c r="G71" s="13"/>
      <c r="H71" s="14">
        <f t="shared" si="15"/>
        <v>0</v>
      </c>
      <c r="I71" s="14">
        <f t="shared" si="16"/>
        <v>0</v>
      </c>
    </row>
    <row r="72" spans="1:9" ht="90" x14ac:dyDescent="0.25">
      <c r="A72" s="17" t="s">
        <v>21</v>
      </c>
      <c r="B72" s="11" t="s">
        <v>364</v>
      </c>
      <c r="C72" s="11" t="s">
        <v>469</v>
      </c>
      <c r="D72" s="12">
        <v>69.650000000000006</v>
      </c>
      <c r="E72" s="17" t="s">
        <v>70</v>
      </c>
      <c r="F72" s="13"/>
      <c r="G72" s="13"/>
      <c r="H72" s="14">
        <f t="shared" si="15"/>
        <v>0</v>
      </c>
      <c r="I72" s="14">
        <f t="shared" si="16"/>
        <v>0</v>
      </c>
    </row>
    <row r="73" spans="1:9" ht="90" x14ac:dyDescent="0.25">
      <c r="A73" s="17" t="s">
        <v>24</v>
      </c>
      <c r="B73" s="11" t="s">
        <v>366</v>
      </c>
      <c r="C73" s="11" t="s">
        <v>470</v>
      </c>
      <c r="D73" s="12">
        <v>24</v>
      </c>
      <c r="E73" s="17" t="s">
        <v>70</v>
      </c>
      <c r="F73" s="13"/>
      <c r="G73" s="13"/>
      <c r="H73" s="14">
        <f t="shared" si="15"/>
        <v>0</v>
      </c>
      <c r="I73" s="14">
        <f t="shared" si="16"/>
        <v>0</v>
      </c>
    </row>
    <row r="74" spans="1:9" ht="105" x14ac:dyDescent="0.25">
      <c r="A74" s="17" t="s">
        <v>26</v>
      </c>
      <c r="B74" s="11" t="s">
        <v>368</v>
      </c>
      <c r="C74" s="11" t="s">
        <v>471</v>
      </c>
      <c r="D74" s="12">
        <v>69.650000000000006</v>
      </c>
      <c r="E74" s="17" t="s">
        <v>70</v>
      </c>
      <c r="F74" s="13"/>
      <c r="G74" s="13"/>
      <c r="H74" s="14">
        <f t="shared" si="15"/>
        <v>0</v>
      </c>
      <c r="I74" s="14">
        <f t="shared" si="16"/>
        <v>0</v>
      </c>
    </row>
    <row r="75" spans="1:9" ht="120" x14ac:dyDescent="0.25">
      <c r="A75" s="17" t="s">
        <v>98</v>
      </c>
      <c r="B75" s="11" t="s">
        <v>472</v>
      </c>
      <c r="C75" s="11" t="s">
        <v>473</v>
      </c>
      <c r="D75" s="12">
        <v>5.4</v>
      </c>
      <c r="E75" s="17" t="s">
        <v>70</v>
      </c>
      <c r="F75" s="13"/>
      <c r="G75" s="13"/>
      <c r="H75" s="14">
        <f t="shared" si="15"/>
        <v>0</v>
      </c>
      <c r="I75" s="14">
        <f t="shared" si="16"/>
        <v>0</v>
      </c>
    </row>
    <row r="76" spans="1:9" ht="120" x14ac:dyDescent="0.25">
      <c r="A76" s="17" t="s">
        <v>101</v>
      </c>
      <c r="B76" s="11" t="s">
        <v>474</v>
      </c>
      <c r="C76" s="11" t="s">
        <v>475</v>
      </c>
      <c r="D76" s="12">
        <v>6.97</v>
      </c>
      <c r="E76" s="17" t="s">
        <v>70</v>
      </c>
      <c r="F76" s="13"/>
      <c r="G76" s="13"/>
      <c r="H76" s="14">
        <f t="shared" si="15"/>
        <v>0</v>
      </c>
      <c r="I76" s="14">
        <f t="shared" si="16"/>
        <v>0</v>
      </c>
    </row>
    <row r="77" spans="1:9" s="1" customFormat="1" x14ac:dyDescent="0.25">
      <c r="A77" s="5"/>
      <c r="B77" s="15"/>
      <c r="C77" s="15" t="s">
        <v>27</v>
      </c>
      <c r="D77" s="16"/>
      <c r="E77" s="5"/>
      <c r="F77" s="6"/>
      <c r="G77" s="6"/>
      <c r="H77" s="22">
        <f t="shared" ref="H77:I77" si="17">SUM(H69:H76)</f>
        <v>0</v>
      </c>
      <c r="I77" s="22">
        <f t="shared" si="17"/>
        <v>0</v>
      </c>
    </row>
    <row r="78" spans="1:9" s="1" customFormat="1" x14ac:dyDescent="0.25">
      <c r="A78" s="7" t="s">
        <v>189</v>
      </c>
      <c r="B78" s="7" t="s">
        <v>190</v>
      </c>
      <c r="C78" s="7"/>
      <c r="D78" s="8"/>
      <c r="E78" s="7"/>
      <c r="F78" s="9"/>
      <c r="G78" s="9"/>
      <c r="H78" s="9"/>
      <c r="I78" s="9"/>
    </row>
    <row r="79" spans="1:9" ht="150" x14ac:dyDescent="0.25">
      <c r="A79" s="17" t="s">
        <v>13</v>
      </c>
      <c r="B79" s="11" t="s">
        <v>476</v>
      </c>
      <c r="C79" s="11" t="s">
        <v>477</v>
      </c>
      <c r="D79" s="12">
        <v>6</v>
      </c>
      <c r="E79" s="17" t="s">
        <v>16</v>
      </c>
      <c r="F79" s="13"/>
      <c r="G79" s="13"/>
      <c r="H79" s="14">
        <f t="shared" ref="H79:H80" si="18">ROUND(D79*F79,0)</f>
        <v>0</v>
      </c>
      <c r="I79" s="14">
        <f t="shared" ref="I79:I80" si="19">ROUND(D79*G79,0)</f>
        <v>0</v>
      </c>
    </row>
    <row r="80" spans="1:9" ht="75" x14ac:dyDescent="0.25">
      <c r="A80" s="17" t="s">
        <v>17</v>
      </c>
      <c r="B80" s="11" t="s">
        <v>478</v>
      </c>
      <c r="C80" s="11" t="s">
        <v>479</v>
      </c>
      <c r="D80" s="12">
        <v>2</v>
      </c>
      <c r="E80" s="17" t="s">
        <v>16</v>
      </c>
      <c r="F80" s="13"/>
      <c r="G80" s="13"/>
      <c r="H80" s="14">
        <f t="shared" si="18"/>
        <v>0</v>
      </c>
      <c r="I80" s="14">
        <f t="shared" si="19"/>
        <v>0</v>
      </c>
    </row>
    <row r="81" spans="1:9" s="1" customFormat="1" x14ac:dyDescent="0.25">
      <c r="A81" s="5"/>
      <c r="B81" s="15"/>
      <c r="C81" s="15" t="s">
        <v>27</v>
      </c>
      <c r="D81" s="16"/>
      <c r="E81" s="5"/>
      <c r="F81" s="6"/>
      <c r="G81" s="6"/>
      <c r="H81" s="6">
        <f>SUM(H79:H80)</f>
        <v>0</v>
      </c>
      <c r="I81" s="6">
        <f>SUM(I79:I80)</f>
        <v>0</v>
      </c>
    </row>
    <row r="82" spans="1:9" s="1" customFormat="1" x14ac:dyDescent="0.25">
      <c r="A82" s="7" t="s">
        <v>195</v>
      </c>
      <c r="B82" s="7" t="s">
        <v>196</v>
      </c>
      <c r="C82" s="7"/>
      <c r="D82" s="8"/>
      <c r="E82" s="7"/>
      <c r="F82" s="9"/>
      <c r="G82" s="9"/>
      <c r="H82" s="9"/>
      <c r="I82" s="9"/>
    </row>
    <row r="83" spans="1:9" ht="105" x14ac:dyDescent="0.25">
      <c r="A83" s="17" t="s">
        <v>13</v>
      </c>
      <c r="B83" s="11" t="s">
        <v>480</v>
      </c>
      <c r="C83" s="26" t="s">
        <v>481</v>
      </c>
      <c r="D83" s="12">
        <v>1</v>
      </c>
      <c r="E83" s="17" t="s">
        <v>16</v>
      </c>
      <c r="F83" s="13"/>
      <c r="G83" s="13"/>
      <c r="H83" s="14">
        <f t="shared" ref="H83:H90" si="20">ROUND(D83*F83,0)</f>
        <v>0</v>
      </c>
      <c r="I83" s="14">
        <f t="shared" ref="I83:I90" si="21">ROUND(D83*G83,0)</f>
        <v>0</v>
      </c>
    </row>
    <row r="84" spans="1:9" ht="105" x14ac:dyDescent="0.25">
      <c r="A84" s="17" t="s">
        <v>17</v>
      </c>
      <c r="B84" s="11" t="s">
        <v>482</v>
      </c>
      <c r="C84" s="26" t="s">
        <v>483</v>
      </c>
      <c r="D84" s="12">
        <v>2</v>
      </c>
      <c r="E84" s="17" t="s">
        <v>16</v>
      </c>
      <c r="F84" s="13"/>
      <c r="G84" s="13"/>
      <c r="H84" s="14">
        <f t="shared" si="20"/>
        <v>0</v>
      </c>
      <c r="I84" s="14">
        <f t="shared" si="21"/>
        <v>0</v>
      </c>
    </row>
    <row r="85" spans="1:9" ht="150" x14ac:dyDescent="0.25">
      <c r="A85" s="17" t="s">
        <v>19</v>
      </c>
      <c r="B85" s="11" t="s">
        <v>484</v>
      </c>
      <c r="C85" s="11" t="s">
        <v>485</v>
      </c>
      <c r="D85" s="12">
        <v>1</v>
      </c>
      <c r="E85" s="17" t="s">
        <v>16</v>
      </c>
      <c r="F85" s="13"/>
      <c r="G85" s="13"/>
      <c r="H85" s="14">
        <f t="shared" si="20"/>
        <v>0</v>
      </c>
      <c r="I85" s="14">
        <f t="shared" si="21"/>
        <v>0</v>
      </c>
    </row>
    <row r="86" spans="1:9" ht="135" x14ac:dyDescent="0.25">
      <c r="A86" s="17" t="s">
        <v>21</v>
      </c>
      <c r="B86" s="11" t="s">
        <v>486</v>
      </c>
      <c r="C86" s="11" t="s">
        <v>487</v>
      </c>
      <c r="D86" s="12">
        <v>2</v>
      </c>
      <c r="E86" s="17" t="s">
        <v>16</v>
      </c>
      <c r="F86" s="13"/>
      <c r="G86" s="13"/>
      <c r="H86" s="14">
        <f t="shared" si="20"/>
        <v>0</v>
      </c>
      <c r="I86" s="14">
        <f t="shared" si="21"/>
        <v>0</v>
      </c>
    </row>
    <row r="87" spans="1:9" ht="75" x14ac:dyDescent="0.25">
      <c r="A87" s="17" t="s">
        <v>24</v>
      </c>
      <c r="B87" s="11" t="s">
        <v>209</v>
      </c>
      <c r="C87" s="11" t="s">
        <v>488</v>
      </c>
      <c r="D87" s="12">
        <v>3</v>
      </c>
      <c r="E87" s="17" t="s">
        <v>16</v>
      </c>
      <c r="F87" s="13"/>
      <c r="G87" s="13"/>
      <c r="H87" s="14">
        <f t="shared" si="20"/>
        <v>0</v>
      </c>
      <c r="I87" s="14">
        <f t="shared" si="21"/>
        <v>0</v>
      </c>
    </row>
    <row r="88" spans="1:9" ht="90" x14ac:dyDescent="0.25">
      <c r="A88" s="17" t="s">
        <v>98</v>
      </c>
      <c r="B88" s="11" t="s">
        <v>489</v>
      </c>
      <c r="C88" s="11" t="s">
        <v>490</v>
      </c>
      <c r="D88" s="12">
        <v>1.8</v>
      </c>
      <c r="E88" s="17" t="s">
        <v>70</v>
      </c>
      <c r="F88" s="13"/>
      <c r="G88" s="13"/>
      <c r="H88" s="14">
        <f t="shared" si="20"/>
        <v>0</v>
      </c>
      <c r="I88" s="14">
        <f t="shared" si="21"/>
        <v>0</v>
      </c>
    </row>
    <row r="89" spans="1:9" ht="75" x14ac:dyDescent="0.25">
      <c r="A89" s="17" t="s">
        <v>101</v>
      </c>
      <c r="B89" s="11" t="s">
        <v>491</v>
      </c>
      <c r="C89" s="11" t="s">
        <v>492</v>
      </c>
      <c r="D89" s="12">
        <v>7.5</v>
      </c>
      <c r="E89" s="17" t="s">
        <v>70</v>
      </c>
      <c r="F89" s="13"/>
      <c r="G89" s="13"/>
      <c r="H89" s="14">
        <f t="shared" si="20"/>
        <v>0</v>
      </c>
      <c r="I89" s="14">
        <f t="shared" si="21"/>
        <v>0</v>
      </c>
    </row>
    <row r="90" spans="1:9" ht="60" x14ac:dyDescent="0.25">
      <c r="A90" s="17" t="s">
        <v>104</v>
      </c>
      <c r="B90" s="11" t="s">
        <v>493</v>
      </c>
      <c r="C90" s="11" t="s">
        <v>494</v>
      </c>
      <c r="D90" s="12">
        <v>10.5</v>
      </c>
      <c r="E90" s="17" t="s">
        <v>70</v>
      </c>
      <c r="F90" s="13"/>
      <c r="G90" s="13"/>
      <c r="H90" s="14">
        <f t="shared" si="20"/>
        <v>0</v>
      </c>
      <c r="I90" s="14">
        <f t="shared" si="21"/>
        <v>0</v>
      </c>
    </row>
    <row r="91" spans="1:9" s="1" customFormat="1" x14ac:dyDescent="0.25">
      <c r="A91" s="5"/>
      <c r="B91" s="15"/>
      <c r="C91" s="15" t="s">
        <v>27</v>
      </c>
      <c r="D91" s="16"/>
      <c r="E91" s="5"/>
      <c r="F91" s="5"/>
      <c r="G91" s="5"/>
      <c r="H91" s="6">
        <f>SUM(H83:H90)</f>
        <v>0</v>
      </c>
      <c r="I91" s="6">
        <f>SUM(I83:I90)</f>
        <v>0</v>
      </c>
    </row>
    <row r="92" spans="1:9" s="1" customFormat="1" x14ac:dyDescent="0.25">
      <c r="A92" s="7" t="s">
        <v>213</v>
      </c>
      <c r="B92" s="7" t="s">
        <v>214</v>
      </c>
      <c r="C92" s="7"/>
      <c r="D92" s="8"/>
      <c r="E92" s="7"/>
      <c r="F92" s="9"/>
      <c r="G92" s="9"/>
      <c r="H92" s="9"/>
      <c r="I92" s="9"/>
    </row>
    <row r="93" spans="1:9" ht="120" x14ac:dyDescent="0.25">
      <c r="A93" s="17" t="s">
        <v>13</v>
      </c>
      <c r="B93" s="11" t="s">
        <v>218</v>
      </c>
      <c r="C93" s="18" t="s">
        <v>394</v>
      </c>
      <c r="D93" s="12">
        <v>206.56</v>
      </c>
      <c r="E93" s="17" t="s">
        <v>33</v>
      </c>
      <c r="F93" s="13"/>
      <c r="G93" s="13"/>
      <c r="H93" s="14">
        <f t="shared" ref="H93:H99" si="22">ROUND(D93*F93,0)</f>
        <v>0</v>
      </c>
      <c r="I93" s="14">
        <f t="shared" ref="I93:I99" si="23">ROUND(D93*G93,0)</f>
        <v>0</v>
      </c>
    </row>
    <row r="94" spans="1:9" ht="105" x14ac:dyDescent="0.25">
      <c r="A94" s="17" t="s">
        <v>17</v>
      </c>
      <c r="B94" s="11" t="s">
        <v>220</v>
      </c>
      <c r="C94" s="18" t="s">
        <v>221</v>
      </c>
      <c r="D94" s="12">
        <v>206.56</v>
      </c>
      <c r="E94" s="17" t="s">
        <v>33</v>
      </c>
      <c r="F94" s="13"/>
      <c r="G94" s="13"/>
      <c r="H94" s="14">
        <f t="shared" si="22"/>
        <v>0</v>
      </c>
      <c r="I94" s="14">
        <f t="shared" si="23"/>
        <v>0</v>
      </c>
    </row>
    <row r="95" spans="1:9" ht="135" x14ac:dyDescent="0.25">
      <c r="A95" s="17" t="s">
        <v>19</v>
      </c>
      <c r="B95" s="11" t="s">
        <v>222</v>
      </c>
      <c r="C95" s="18" t="s">
        <v>223</v>
      </c>
      <c r="D95" s="12">
        <v>206.56</v>
      </c>
      <c r="E95" s="17" t="s">
        <v>33</v>
      </c>
      <c r="F95" s="13"/>
      <c r="G95" s="13"/>
      <c r="H95" s="14">
        <f t="shared" si="22"/>
        <v>0</v>
      </c>
      <c r="I95" s="14">
        <f t="shared" si="23"/>
        <v>0</v>
      </c>
    </row>
    <row r="96" spans="1:9" ht="90" x14ac:dyDescent="0.25">
      <c r="A96" s="17" t="s">
        <v>21</v>
      </c>
      <c r="B96" s="11" t="s">
        <v>224</v>
      </c>
      <c r="C96" s="18" t="s">
        <v>225</v>
      </c>
      <c r="D96" s="12">
        <v>6.0600000000000005</v>
      </c>
      <c r="E96" s="17" t="s">
        <v>33</v>
      </c>
      <c r="F96" s="13"/>
      <c r="G96" s="13"/>
      <c r="H96" s="14">
        <f t="shared" si="22"/>
        <v>0</v>
      </c>
      <c r="I96" s="14">
        <f t="shared" si="23"/>
        <v>0</v>
      </c>
    </row>
    <row r="97" spans="1:9" ht="120" x14ac:dyDescent="0.25">
      <c r="A97" s="17" t="s">
        <v>24</v>
      </c>
      <c r="B97" s="11" t="s">
        <v>495</v>
      </c>
      <c r="C97" s="18" t="s">
        <v>496</v>
      </c>
      <c r="D97" s="12">
        <v>10.5</v>
      </c>
      <c r="E97" s="17" t="s">
        <v>70</v>
      </c>
      <c r="F97" s="13"/>
      <c r="G97" s="13"/>
      <c r="H97" s="14">
        <f t="shared" si="22"/>
        <v>0</v>
      </c>
      <c r="I97" s="14">
        <f t="shared" si="23"/>
        <v>0</v>
      </c>
    </row>
    <row r="98" spans="1:9" ht="90" x14ac:dyDescent="0.25">
      <c r="A98" s="17" t="s">
        <v>26</v>
      </c>
      <c r="B98" s="11" t="s">
        <v>228</v>
      </c>
      <c r="C98" s="18" t="s">
        <v>229</v>
      </c>
      <c r="D98" s="12">
        <v>6.0600000000000005</v>
      </c>
      <c r="E98" s="17" t="s">
        <v>33</v>
      </c>
      <c r="F98" s="13"/>
      <c r="G98" s="13"/>
      <c r="H98" s="14">
        <f t="shared" si="22"/>
        <v>0</v>
      </c>
      <c r="I98" s="14">
        <f t="shared" si="23"/>
        <v>0</v>
      </c>
    </row>
    <row r="99" spans="1:9" ht="105" x14ac:dyDescent="0.25">
      <c r="A99" s="17" t="s">
        <v>98</v>
      </c>
      <c r="B99" s="11" t="s">
        <v>497</v>
      </c>
      <c r="C99" s="18" t="s">
        <v>498</v>
      </c>
      <c r="D99" s="12">
        <v>10.5</v>
      </c>
      <c r="E99" s="17" t="s">
        <v>70</v>
      </c>
      <c r="F99" s="13"/>
      <c r="G99" s="13"/>
      <c r="H99" s="14">
        <f t="shared" si="22"/>
        <v>0</v>
      </c>
      <c r="I99" s="14">
        <f t="shared" si="23"/>
        <v>0</v>
      </c>
    </row>
    <row r="100" spans="1:9" s="1" customFormat="1" x14ac:dyDescent="0.25">
      <c r="A100" s="5"/>
      <c r="B100" s="15"/>
      <c r="C100" s="15" t="s">
        <v>27</v>
      </c>
      <c r="D100" s="16"/>
      <c r="E100" s="5"/>
      <c r="F100" s="6"/>
      <c r="G100" s="6"/>
      <c r="H100" s="6">
        <f>SUM(H93:H99)</f>
        <v>0</v>
      </c>
      <c r="I100" s="6">
        <f>SUM(I93:I99)</f>
        <v>0</v>
      </c>
    </row>
    <row r="101" spans="1:9" s="1" customFormat="1" x14ac:dyDescent="0.25">
      <c r="A101" s="7" t="s">
        <v>232</v>
      </c>
      <c r="B101" s="7" t="s">
        <v>233</v>
      </c>
      <c r="C101" s="7"/>
      <c r="D101" s="8"/>
      <c r="E101" s="7"/>
      <c r="F101" s="9"/>
      <c r="G101" s="9"/>
      <c r="H101" s="9"/>
      <c r="I101" s="9"/>
    </row>
    <row r="102" spans="1:9" ht="105" x14ac:dyDescent="0.25">
      <c r="A102" s="17" t="s">
        <v>13</v>
      </c>
      <c r="B102" s="11" t="s">
        <v>499</v>
      </c>
      <c r="C102" s="11" t="s">
        <v>500</v>
      </c>
      <c r="D102" s="12">
        <v>253.06</v>
      </c>
      <c r="E102" s="17" t="s">
        <v>33</v>
      </c>
      <c r="F102" s="13"/>
      <c r="G102" s="13"/>
      <c r="H102" s="14">
        <f t="shared" ref="H102:H105" si="24">ROUND(D102*F102,0)</f>
        <v>0</v>
      </c>
      <c r="I102" s="14">
        <f t="shared" ref="I102:I105" si="25">ROUND(D102*G102,0)</f>
        <v>0</v>
      </c>
    </row>
    <row r="103" spans="1:9" ht="120" x14ac:dyDescent="0.25">
      <c r="A103" s="17" t="s">
        <v>17</v>
      </c>
      <c r="B103" s="11" t="s">
        <v>501</v>
      </c>
      <c r="C103" s="18" t="s">
        <v>502</v>
      </c>
      <c r="D103" s="12">
        <v>253.06</v>
      </c>
      <c r="E103" s="17" t="s">
        <v>33</v>
      </c>
      <c r="F103" s="13"/>
      <c r="G103" s="13"/>
      <c r="H103" s="14">
        <f t="shared" si="24"/>
        <v>0</v>
      </c>
      <c r="I103" s="14">
        <f t="shared" si="25"/>
        <v>0</v>
      </c>
    </row>
    <row r="104" spans="1:9" ht="90" x14ac:dyDescent="0.25">
      <c r="A104" s="17" t="s">
        <v>19</v>
      </c>
      <c r="B104" s="11" t="s">
        <v>503</v>
      </c>
      <c r="C104" s="23" t="s">
        <v>504</v>
      </c>
      <c r="D104" s="12">
        <v>48.93</v>
      </c>
      <c r="E104" s="17" t="s">
        <v>33</v>
      </c>
      <c r="F104" s="13"/>
      <c r="G104" s="13"/>
      <c r="H104" s="14">
        <f t="shared" si="24"/>
        <v>0</v>
      </c>
      <c r="I104" s="14">
        <f t="shared" si="25"/>
        <v>0</v>
      </c>
    </row>
    <row r="105" spans="1:9" ht="75" x14ac:dyDescent="0.25">
      <c r="A105" s="17" t="s">
        <v>21</v>
      </c>
      <c r="B105" s="11" t="s">
        <v>505</v>
      </c>
      <c r="C105" s="18" t="s">
        <v>506</v>
      </c>
      <c r="D105" s="12">
        <v>48.93</v>
      </c>
      <c r="E105" s="17" t="s">
        <v>33</v>
      </c>
      <c r="F105" s="13"/>
      <c r="G105" s="13"/>
      <c r="H105" s="14">
        <f t="shared" si="24"/>
        <v>0</v>
      </c>
      <c r="I105" s="14">
        <f t="shared" si="25"/>
        <v>0</v>
      </c>
    </row>
    <row r="106" spans="1:9" s="1" customFormat="1" x14ac:dyDescent="0.25">
      <c r="A106" s="5"/>
      <c r="B106" s="15"/>
      <c r="C106" s="15" t="s">
        <v>27</v>
      </c>
      <c r="D106" s="16"/>
      <c r="E106" s="5"/>
      <c r="F106" s="6"/>
      <c r="G106" s="6"/>
      <c r="H106" s="6">
        <f>SUM(H102:H105)</f>
        <v>0</v>
      </c>
      <c r="I106" s="6">
        <f>SUM(I102:I105)</f>
        <v>0</v>
      </c>
    </row>
    <row r="107" spans="1:9" ht="15.75" thickBot="1" x14ac:dyDescent="0.3"/>
    <row r="108" spans="1:9" ht="15.75" thickBot="1" x14ac:dyDescent="0.3">
      <c r="A108" s="89" t="s">
        <v>837</v>
      </c>
      <c r="B108" s="90"/>
      <c r="C108" s="90"/>
      <c r="D108" s="91"/>
      <c r="E108" s="90"/>
      <c r="F108" s="92"/>
      <c r="G108" s="92"/>
      <c r="H108" s="93">
        <f>H9+H12+H26+H31+H38+H51+H67+H77+H81+H91+H100+H106</f>
        <v>0</v>
      </c>
      <c r="I108" s="93">
        <f>I9+I12+I26+I31+I38+I51+I67+I77+I81+I91+I100+I106</f>
        <v>0</v>
      </c>
    </row>
  </sheetData>
  <mergeCells count="1">
    <mergeCell ref="D5:E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topLeftCell="A32" zoomScale="85" zoomScaleNormal="85" workbookViewId="0">
      <selection activeCell="G35" sqref="F35:G38"/>
    </sheetView>
  </sheetViews>
  <sheetFormatPr defaultRowHeight="15" x14ac:dyDescent="0.25"/>
  <cols>
    <col min="2" max="2" width="25.5703125" customWidth="1"/>
    <col min="3" max="3" width="30.28515625" customWidth="1"/>
    <col min="4" max="4" width="9.140625" style="121"/>
  </cols>
  <sheetData>
    <row r="1" spans="1:9" x14ac:dyDescent="0.25">
      <c r="A1" s="29" t="s">
        <v>0</v>
      </c>
      <c r="B1" s="27"/>
      <c r="C1" s="27"/>
      <c r="D1" s="125"/>
      <c r="E1" s="27"/>
      <c r="F1" s="27"/>
      <c r="G1" s="27"/>
      <c r="H1" s="27"/>
      <c r="I1" s="27"/>
    </row>
    <row r="2" spans="1:9" x14ac:dyDescent="0.25">
      <c r="A2" s="29" t="s">
        <v>1</v>
      </c>
      <c r="B2" s="27"/>
      <c r="C2" s="27"/>
      <c r="D2" s="125"/>
      <c r="E2" s="27"/>
      <c r="F2" s="27"/>
      <c r="G2" s="27"/>
      <c r="H2" s="27"/>
      <c r="I2" s="27"/>
    </row>
    <row r="3" spans="1:9" x14ac:dyDescent="0.25">
      <c r="A3" s="37" t="s">
        <v>507</v>
      </c>
      <c r="B3" s="27"/>
      <c r="C3" s="27"/>
      <c r="D3" s="125"/>
      <c r="E3" s="27"/>
      <c r="F3" s="27"/>
      <c r="G3" s="27"/>
      <c r="H3" s="27"/>
      <c r="I3" s="27"/>
    </row>
    <row r="5" spans="1:9" x14ac:dyDescent="0.25">
      <c r="A5" s="34" t="s">
        <v>3</v>
      </c>
      <c r="B5" s="34" t="s">
        <v>4</v>
      </c>
      <c r="C5" s="34" t="s">
        <v>5</v>
      </c>
      <c r="D5" s="133" t="s">
        <v>6</v>
      </c>
      <c r="E5" s="133"/>
      <c r="F5" s="36" t="s">
        <v>7</v>
      </c>
      <c r="G5" s="36" t="s">
        <v>8</v>
      </c>
      <c r="H5" s="36" t="s">
        <v>9</v>
      </c>
      <c r="I5" s="36" t="s">
        <v>10</v>
      </c>
    </row>
    <row r="6" spans="1:9" x14ac:dyDescent="0.25">
      <c r="A6" s="31" t="s">
        <v>34</v>
      </c>
      <c r="B6" s="31" t="s">
        <v>35</v>
      </c>
      <c r="C6" s="31"/>
      <c r="D6" s="39"/>
      <c r="E6" s="31"/>
      <c r="F6" s="32"/>
      <c r="G6" s="32"/>
      <c r="H6" s="32"/>
      <c r="I6" s="32"/>
    </row>
    <row r="7" spans="1:9" ht="120" x14ac:dyDescent="0.25">
      <c r="A7" s="30" t="s">
        <v>13</v>
      </c>
      <c r="B7" s="33" t="s">
        <v>36</v>
      </c>
      <c r="C7" s="33" t="s">
        <v>37</v>
      </c>
      <c r="D7" s="39">
        <v>68.41</v>
      </c>
      <c r="E7" s="30" t="s">
        <v>38</v>
      </c>
      <c r="F7" s="13"/>
      <c r="G7" s="13"/>
      <c r="H7" s="14">
        <f t="shared" ref="H7:H11" si="0">ROUND(D7*F7,0)</f>
        <v>0</v>
      </c>
      <c r="I7" s="14">
        <f t="shared" ref="I7:I11" si="1">ROUND(D7*G7,0)</f>
        <v>0</v>
      </c>
    </row>
    <row r="8" spans="1:9" ht="90" x14ac:dyDescent="0.25">
      <c r="A8" s="30" t="s">
        <v>17</v>
      </c>
      <c r="B8" s="33" t="s">
        <v>41</v>
      </c>
      <c r="C8" s="33" t="s">
        <v>260</v>
      </c>
      <c r="D8" s="41">
        <v>207.29</v>
      </c>
      <c r="E8" s="30" t="s">
        <v>33</v>
      </c>
      <c r="F8" s="13"/>
      <c r="G8" s="13"/>
      <c r="H8" s="14">
        <f t="shared" si="0"/>
        <v>0</v>
      </c>
      <c r="I8" s="14">
        <f t="shared" si="1"/>
        <v>0</v>
      </c>
    </row>
    <row r="9" spans="1:9" ht="90" x14ac:dyDescent="0.25">
      <c r="A9" s="30" t="s">
        <v>19</v>
      </c>
      <c r="B9" s="33" t="s">
        <v>43</v>
      </c>
      <c r="C9" s="33" t="s">
        <v>508</v>
      </c>
      <c r="D9" s="39">
        <v>41.457999999999998</v>
      </c>
      <c r="E9" s="30" t="s">
        <v>38</v>
      </c>
      <c r="F9" s="13"/>
      <c r="G9" s="13"/>
      <c r="H9" s="14">
        <f t="shared" si="0"/>
        <v>0</v>
      </c>
      <c r="I9" s="14">
        <f t="shared" si="1"/>
        <v>0</v>
      </c>
    </row>
    <row r="10" spans="1:9" ht="90" x14ac:dyDescent="0.25">
      <c r="A10" s="30" t="s">
        <v>21</v>
      </c>
      <c r="B10" s="33" t="s">
        <v>45</v>
      </c>
      <c r="C10" s="33" t="s">
        <v>46</v>
      </c>
      <c r="D10" s="39">
        <v>68.41</v>
      </c>
      <c r="E10" s="38" t="s">
        <v>38</v>
      </c>
      <c r="F10" s="13"/>
      <c r="G10" s="13"/>
      <c r="H10" s="14">
        <f t="shared" si="0"/>
        <v>0</v>
      </c>
      <c r="I10" s="14">
        <f t="shared" si="1"/>
        <v>0</v>
      </c>
    </row>
    <row r="11" spans="1:9" ht="135" x14ac:dyDescent="0.25">
      <c r="A11" s="30" t="s">
        <v>24</v>
      </c>
      <c r="B11" s="33" t="s">
        <v>509</v>
      </c>
      <c r="C11" s="33" t="s">
        <v>510</v>
      </c>
      <c r="D11" s="39">
        <v>29</v>
      </c>
      <c r="E11" s="38" t="s">
        <v>70</v>
      </c>
      <c r="F11" s="13"/>
      <c r="G11" s="13"/>
      <c r="H11" s="14">
        <f t="shared" si="0"/>
        <v>0</v>
      </c>
      <c r="I11" s="14">
        <f t="shared" si="1"/>
        <v>0</v>
      </c>
    </row>
    <row r="12" spans="1:9" x14ac:dyDescent="0.25">
      <c r="A12" s="34"/>
      <c r="B12" s="35"/>
      <c r="C12" s="35" t="s">
        <v>27</v>
      </c>
      <c r="D12" s="39"/>
      <c r="E12" s="34"/>
      <c r="F12" s="6"/>
      <c r="G12" s="6"/>
      <c r="H12" s="6">
        <f>SUM(H7:H11)</f>
        <v>0</v>
      </c>
      <c r="I12" s="6">
        <f>SUM(I7:I11)</f>
        <v>0</v>
      </c>
    </row>
    <row r="13" spans="1:9" x14ac:dyDescent="0.25">
      <c r="A13" s="31" t="s">
        <v>195</v>
      </c>
      <c r="B13" s="31" t="s">
        <v>196</v>
      </c>
      <c r="C13" s="31"/>
      <c r="D13" s="39"/>
      <c r="E13" s="31"/>
      <c r="F13" s="9"/>
      <c r="G13" s="9"/>
      <c r="H13" s="9"/>
      <c r="I13" s="9"/>
    </row>
    <row r="14" spans="1:9" ht="150" x14ac:dyDescent="0.25">
      <c r="A14" s="30" t="s">
        <v>13</v>
      </c>
      <c r="B14" s="33" t="s">
        <v>511</v>
      </c>
      <c r="C14" s="33" t="s">
        <v>512</v>
      </c>
      <c r="D14" s="39">
        <v>1</v>
      </c>
      <c r="E14" s="38" t="s">
        <v>16</v>
      </c>
      <c r="F14" s="13"/>
      <c r="G14" s="13"/>
      <c r="H14" s="14">
        <f t="shared" ref="H14:H16" si="2">ROUND(D14*F14,0)</f>
        <v>0</v>
      </c>
      <c r="I14" s="14">
        <f t="shared" ref="I14:I16" si="3">ROUND(D14*G14,0)</f>
        <v>0</v>
      </c>
    </row>
    <row r="15" spans="1:9" ht="180" x14ac:dyDescent="0.25">
      <c r="A15" s="30" t="s">
        <v>17</v>
      </c>
      <c r="B15" s="33" t="s">
        <v>513</v>
      </c>
      <c r="C15" s="33" t="s">
        <v>514</v>
      </c>
      <c r="D15" s="39">
        <v>1</v>
      </c>
      <c r="E15" s="38" t="s">
        <v>16</v>
      </c>
      <c r="F15" s="13"/>
      <c r="G15" s="13"/>
      <c r="H15" s="14">
        <f t="shared" si="2"/>
        <v>0</v>
      </c>
      <c r="I15" s="14">
        <f t="shared" si="3"/>
        <v>0</v>
      </c>
    </row>
    <row r="16" spans="1:9" ht="285" x14ac:dyDescent="0.25">
      <c r="A16" s="30" t="s">
        <v>19</v>
      </c>
      <c r="B16" s="33" t="s">
        <v>515</v>
      </c>
      <c r="C16" s="33" t="s">
        <v>516</v>
      </c>
      <c r="D16" s="39">
        <v>25.4</v>
      </c>
      <c r="E16" s="38" t="s">
        <v>70</v>
      </c>
      <c r="F16" s="13"/>
      <c r="G16" s="13"/>
      <c r="H16" s="14">
        <f t="shared" si="2"/>
        <v>0</v>
      </c>
      <c r="I16" s="14">
        <f t="shared" si="3"/>
        <v>0</v>
      </c>
    </row>
    <row r="17" spans="1:9" ht="255" x14ac:dyDescent="0.25">
      <c r="A17" s="30" t="s">
        <v>21</v>
      </c>
      <c r="B17" s="33" t="s">
        <v>517</v>
      </c>
      <c r="C17" s="33" t="s">
        <v>518</v>
      </c>
      <c r="D17" s="39">
        <v>0</v>
      </c>
      <c r="E17" s="38" t="s">
        <v>16</v>
      </c>
      <c r="F17" s="13" t="s">
        <v>862</v>
      </c>
      <c r="G17" s="13"/>
      <c r="H17" s="14"/>
      <c r="I17" s="14"/>
    </row>
    <row r="18" spans="1:9" ht="225" x14ac:dyDescent="0.25">
      <c r="A18" s="30" t="s">
        <v>24</v>
      </c>
      <c r="B18" s="33" t="s">
        <v>519</v>
      </c>
      <c r="C18" s="33" t="s">
        <v>520</v>
      </c>
      <c r="D18" s="39">
        <v>0</v>
      </c>
      <c r="E18" s="38" t="s">
        <v>70</v>
      </c>
      <c r="F18" s="13" t="s">
        <v>862</v>
      </c>
      <c r="G18" s="13"/>
      <c r="H18" s="14"/>
      <c r="I18" s="14"/>
    </row>
    <row r="19" spans="1:9" ht="195" x14ac:dyDescent="0.25">
      <c r="A19" s="30" t="s">
        <v>26</v>
      </c>
      <c r="B19" s="33" t="s">
        <v>521</v>
      </c>
      <c r="C19" s="33" t="s">
        <v>522</v>
      </c>
      <c r="D19" s="39">
        <v>0</v>
      </c>
      <c r="E19" s="38" t="s">
        <v>70</v>
      </c>
      <c r="F19" s="13" t="s">
        <v>862</v>
      </c>
      <c r="G19" s="13"/>
      <c r="H19" s="14"/>
      <c r="I19" s="14"/>
    </row>
    <row r="20" spans="1:9" ht="150" x14ac:dyDescent="0.25">
      <c r="A20" s="30" t="s">
        <v>98</v>
      </c>
      <c r="B20" s="33" t="s">
        <v>523</v>
      </c>
      <c r="C20" s="33" t="s">
        <v>524</v>
      </c>
      <c r="D20" s="39">
        <v>0</v>
      </c>
      <c r="E20" s="38" t="s">
        <v>16</v>
      </c>
      <c r="F20" s="13" t="s">
        <v>862</v>
      </c>
      <c r="G20" s="13"/>
      <c r="H20" s="14"/>
      <c r="I20" s="14"/>
    </row>
    <row r="21" spans="1:9" ht="165" x14ac:dyDescent="0.25">
      <c r="A21" s="30" t="s">
        <v>101</v>
      </c>
      <c r="B21" s="33" t="s">
        <v>525</v>
      </c>
      <c r="C21" s="33" t="s">
        <v>526</v>
      </c>
      <c r="D21" s="39">
        <v>0</v>
      </c>
      <c r="E21" s="38" t="s">
        <v>16</v>
      </c>
      <c r="F21" s="13" t="s">
        <v>862</v>
      </c>
      <c r="G21" s="13"/>
      <c r="H21" s="14"/>
      <c r="I21" s="14"/>
    </row>
    <row r="22" spans="1:9" x14ac:dyDescent="0.25">
      <c r="A22" s="34"/>
      <c r="B22" s="35"/>
      <c r="C22" s="35" t="s">
        <v>27</v>
      </c>
      <c r="D22" s="39"/>
      <c r="E22" s="34"/>
      <c r="F22" s="6"/>
      <c r="G22" s="6"/>
      <c r="H22" s="6">
        <f>SUM(H14:H21)</f>
        <v>0</v>
      </c>
      <c r="I22" s="6">
        <f>SUM(I14:I21)</f>
        <v>0</v>
      </c>
    </row>
    <row r="23" spans="1:9" x14ac:dyDescent="0.25">
      <c r="A23" s="31" t="s">
        <v>527</v>
      </c>
      <c r="B23" s="31" t="s">
        <v>528</v>
      </c>
      <c r="C23" s="31"/>
      <c r="D23" s="39"/>
      <c r="E23" s="31"/>
      <c r="F23" s="9"/>
      <c r="G23" s="9"/>
      <c r="H23" s="9"/>
      <c r="I23" s="9"/>
    </row>
    <row r="24" spans="1:9" ht="30" x14ac:dyDescent="0.25">
      <c r="A24" s="30" t="s">
        <v>13</v>
      </c>
      <c r="B24" s="33" t="s">
        <v>113</v>
      </c>
      <c r="C24" s="40" t="s">
        <v>529</v>
      </c>
      <c r="D24" s="39">
        <v>3</v>
      </c>
      <c r="E24" s="38" t="s">
        <v>70</v>
      </c>
      <c r="F24" s="13"/>
      <c r="G24" s="13"/>
      <c r="H24" s="14">
        <f t="shared" ref="H24:H25" si="4">ROUND(D24*F24,0)</f>
        <v>0</v>
      </c>
      <c r="I24" s="14">
        <f t="shared" ref="I24:I25" si="5">ROUND(D24*G24,0)</f>
        <v>0</v>
      </c>
    </row>
    <row r="25" spans="1:9" ht="105" x14ac:dyDescent="0.25">
      <c r="A25" s="30" t="s">
        <v>17</v>
      </c>
      <c r="B25" s="33" t="s">
        <v>530</v>
      </c>
      <c r="C25" s="40" t="s">
        <v>531</v>
      </c>
      <c r="D25" s="39">
        <v>238.38349999999997</v>
      </c>
      <c r="E25" s="38" t="s">
        <v>33</v>
      </c>
      <c r="F25" s="13"/>
      <c r="G25" s="13"/>
      <c r="H25" s="14">
        <f t="shared" si="4"/>
        <v>0</v>
      </c>
      <c r="I25" s="14">
        <f t="shared" si="5"/>
        <v>0</v>
      </c>
    </row>
    <row r="26" spans="1:9" x14ac:dyDescent="0.25">
      <c r="A26" s="34"/>
      <c r="B26" s="35"/>
      <c r="C26" s="35" t="s">
        <v>27</v>
      </c>
      <c r="D26" s="39"/>
      <c r="E26" s="34"/>
      <c r="F26" s="6"/>
      <c r="G26" s="6"/>
      <c r="H26" s="6">
        <f>SUM(H24:H25)</f>
        <v>0</v>
      </c>
      <c r="I26" s="6">
        <f>SUM(I24:I25)</f>
        <v>0</v>
      </c>
    </row>
    <row r="27" spans="1:9" x14ac:dyDescent="0.25">
      <c r="A27" s="31" t="s">
        <v>532</v>
      </c>
      <c r="B27" s="31" t="s">
        <v>533</v>
      </c>
      <c r="C27" s="31"/>
      <c r="D27" s="31"/>
      <c r="E27" s="31"/>
      <c r="F27" s="9"/>
      <c r="G27" s="9"/>
      <c r="H27" s="9"/>
      <c r="I27" s="9"/>
    </row>
    <row r="28" spans="1:9" ht="255" x14ac:dyDescent="0.25">
      <c r="A28" s="30" t="s">
        <v>13</v>
      </c>
      <c r="B28" s="33" t="s">
        <v>534</v>
      </c>
      <c r="C28" s="33" t="s">
        <v>535</v>
      </c>
      <c r="D28" s="39">
        <v>67.66</v>
      </c>
      <c r="E28" s="38" t="s">
        <v>70</v>
      </c>
      <c r="F28" s="13"/>
      <c r="G28" s="13"/>
      <c r="H28" s="14">
        <f t="shared" ref="H28:H32" si="6">ROUND(D28*F28,0)</f>
        <v>0</v>
      </c>
      <c r="I28" s="14">
        <f t="shared" ref="I28:I32" si="7">ROUND(D28*G28,0)</f>
        <v>0</v>
      </c>
    </row>
    <row r="29" spans="1:9" ht="210" x14ac:dyDescent="0.25">
      <c r="A29" s="30" t="s">
        <v>17</v>
      </c>
      <c r="B29" s="33" t="s">
        <v>536</v>
      </c>
      <c r="C29" s="33" t="s">
        <v>537</v>
      </c>
      <c r="D29" s="39">
        <v>18.7</v>
      </c>
      <c r="E29" s="38" t="s">
        <v>70</v>
      </c>
      <c r="F29" s="13"/>
      <c r="G29" s="13"/>
      <c r="H29" s="14">
        <f t="shared" si="6"/>
        <v>0</v>
      </c>
      <c r="I29" s="14">
        <f t="shared" si="7"/>
        <v>0</v>
      </c>
    </row>
    <row r="30" spans="1:9" ht="150" x14ac:dyDescent="0.25">
      <c r="A30" s="30" t="s">
        <v>19</v>
      </c>
      <c r="B30" s="33" t="s">
        <v>538</v>
      </c>
      <c r="C30" s="33" t="s">
        <v>539</v>
      </c>
      <c r="D30" s="39">
        <v>3</v>
      </c>
      <c r="E30" s="38" t="s">
        <v>70</v>
      </c>
      <c r="F30" s="13"/>
      <c r="G30" s="13"/>
      <c r="H30" s="14">
        <f t="shared" si="6"/>
        <v>0</v>
      </c>
      <c r="I30" s="14">
        <f t="shared" si="7"/>
        <v>0</v>
      </c>
    </row>
    <row r="31" spans="1:9" ht="180" x14ac:dyDescent="0.25">
      <c r="A31" s="30" t="s">
        <v>21</v>
      </c>
      <c r="B31" s="33" t="s">
        <v>540</v>
      </c>
      <c r="C31" s="40" t="s">
        <v>541</v>
      </c>
      <c r="D31" s="39">
        <v>207.29</v>
      </c>
      <c r="E31" s="38" t="s">
        <v>33</v>
      </c>
      <c r="F31" s="13"/>
      <c r="G31" s="13"/>
      <c r="H31" s="14">
        <f t="shared" si="6"/>
        <v>0</v>
      </c>
      <c r="I31" s="14">
        <f t="shared" si="7"/>
        <v>0</v>
      </c>
    </row>
    <row r="32" spans="1:9" ht="120" x14ac:dyDescent="0.25">
      <c r="A32" s="30" t="s">
        <v>24</v>
      </c>
      <c r="B32" s="33" t="s">
        <v>542</v>
      </c>
      <c r="C32" s="40" t="s">
        <v>543</v>
      </c>
      <c r="D32" s="39">
        <v>41.457999999999998</v>
      </c>
      <c r="E32" s="38" t="s">
        <v>38</v>
      </c>
      <c r="F32" s="13"/>
      <c r="G32" s="13"/>
      <c r="H32" s="14">
        <f t="shared" si="6"/>
        <v>0</v>
      </c>
      <c r="I32" s="14">
        <f t="shared" si="7"/>
        <v>0</v>
      </c>
    </row>
    <row r="33" spans="1:12" x14ac:dyDescent="0.25">
      <c r="A33" s="34"/>
      <c r="B33" s="35"/>
      <c r="C33" s="35" t="s">
        <v>27</v>
      </c>
      <c r="D33" s="39"/>
      <c r="E33" s="34"/>
      <c r="F33" s="6"/>
      <c r="G33" s="6"/>
      <c r="H33" s="6">
        <f>SUM(H28:H32)</f>
        <v>0</v>
      </c>
      <c r="I33" s="6">
        <f>SUM(I28:I32)</f>
        <v>0</v>
      </c>
      <c r="J33" s="29"/>
      <c r="K33" s="29"/>
      <c r="L33" s="29"/>
    </row>
    <row r="34" spans="1:12" x14ac:dyDescent="0.25">
      <c r="A34" s="31" t="s">
        <v>544</v>
      </c>
      <c r="B34" s="31" t="s">
        <v>545</v>
      </c>
      <c r="C34" s="31"/>
      <c r="D34" s="39"/>
      <c r="E34" s="31"/>
      <c r="F34" s="9"/>
      <c r="G34" s="9"/>
      <c r="H34" s="9"/>
      <c r="I34" s="9"/>
      <c r="J34" s="29"/>
      <c r="K34" s="29"/>
      <c r="L34" s="29"/>
    </row>
    <row r="35" spans="1:12" ht="165" x14ac:dyDescent="0.25">
      <c r="A35" s="30" t="s">
        <v>13</v>
      </c>
      <c r="B35" s="33" t="s">
        <v>546</v>
      </c>
      <c r="C35" s="33" t="s">
        <v>787</v>
      </c>
      <c r="D35" s="39">
        <v>1</v>
      </c>
      <c r="E35" s="30" t="s">
        <v>16</v>
      </c>
      <c r="F35" s="13"/>
      <c r="G35" s="13"/>
      <c r="H35" s="14">
        <f t="shared" ref="H35:H38" si="8">ROUND(D35*F35,0)</f>
        <v>0</v>
      </c>
      <c r="I35" s="14">
        <f t="shared" ref="I35:I38" si="9">ROUND(D35*G35,0)</f>
        <v>0</v>
      </c>
      <c r="J35" s="27"/>
      <c r="K35" s="27"/>
      <c r="L35" s="27"/>
    </row>
    <row r="36" spans="1:12" ht="195" x14ac:dyDescent="0.25">
      <c r="A36" s="30" t="s">
        <v>17</v>
      </c>
      <c r="B36" s="33" t="s">
        <v>547</v>
      </c>
      <c r="C36" s="33" t="s">
        <v>548</v>
      </c>
      <c r="D36" s="39">
        <v>1</v>
      </c>
      <c r="E36" s="30" t="s">
        <v>16</v>
      </c>
      <c r="F36" s="13"/>
      <c r="G36" s="13"/>
      <c r="H36" s="14">
        <f t="shared" si="8"/>
        <v>0</v>
      </c>
      <c r="I36" s="14">
        <f t="shared" si="9"/>
        <v>0</v>
      </c>
      <c r="J36" s="27"/>
      <c r="K36" s="27"/>
      <c r="L36" s="27"/>
    </row>
    <row r="37" spans="1:12" ht="135" x14ac:dyDescent="0.25">
      <c r="A37" s="30" t="s">
        <v>19</v>
      </c>
      <c r="B37" s="33" t="s">
        <v>549</v>
      </c>
      <c r="C37" s="33" t="s">
        <v>550</v>
      </c>
      <c r="D37" s="39">
        <v>17</v>
      </c>
      <c r="E37" s="30" t="s">
        <v>33</v>
      </c>
      <c r="F37" s="13"/>
      <c r="G37" s="13"/>
      <c r="H37" s="14">
        <f t="shared" si="8"/>
        <v>0</v>
      </c>
      <c r="I37" s="14">
        <f t="shared" si="9"/>
        <v>0</v>
      </c>
      <c r="J37" s="27"/>
      <c r="K37" s="27"/>
      <c r="L37" s="27"/>
    </row>
    <row r="38" spans="1:12" ht="60" x14ac:dyDescent="0.25">
      <c r="A38" s="30" t="s">
        <v>21</v>
      </c>
      <c r="B38" s="33" t="s">
        <v>113</v>
      </c>
      <c r="C38" s="33" t="s">
        <v>551</v>
      </c>
      <c r="D38" s="39">
        <v>21</v>
      </c>
      <c r="E38" s="38" t="s">
        <v>70</v>
      </c>
      <c r="F38" s="13"/>
      <c r="G38" s="13"/>
      <c r="H38" s="14">
        <f t="shared" si="8"/>
        <v>0</v>
      </c>
      <c r="I38" s="14">
        <f t="shared" si="9"/>
        <v>0</v>
      </c>
      <c r="J38" s="28"/>
      <c r="K38" s="28"/>
      <c r="L38" s="28"/>
    </row>
    <row r="39" spans="1:12" x14ac:dyDescent="0.25">
      <c r="A39" s="34"/>
      <c r="B39" s="35"/>
      <c r="C39" s="35" t="s">
        <v>27</v>
      </c>
      <c r="D39" s="39"/>
      <c r="E39" s="34"/>
      <c r="F39" s="6"/>
      <c r="G39" s="6"/>
      <c r="H39" s="6">
        <f>SUM(H35:H38)</f>
        <v>0</v>
      </c>
      <c r="I39" s="6">
        <f>SUM(I35:I38)</f>
        <v>0</v>
      </c>
      <c r="J39" s="29"/>
      <c r="K39" s="29"/>
      <c r="L39" s="29"/>
    </row>
    <row r="40" spans="1:12" ht="15.75" thickBot="1" x14ac:dyDescent="0.3"/>
    <row r="41" spans="1:12" ht="15.75" thickBot="1" x14ac:dyDescent="0.3">
      <c r="A41" s="98" t="s">
        <v>838</v>
      </c>
      <c r="B41" s="95"/>
      <c r="C41" s="95"/>
      <c r="D41" s="126"/>
      <c r="E41" s="95"/>
      <c r="F41" s="95"/>
      <c r="G41" s="95"/>
      <c r="H41" s="97">
        <f>H12+H22+H26+H33+H39</f>
        <v>0</v>
      </c>
      <c r="I41" s="97">
        <f>I12+I22+I26+I33+I39</f>
        <v>0</v>
      </c>
    </row>
  </sheetData>
  <mergeCells count="1">
    <mergeCell ref="D5:E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10" workbookViewId="0">
      <selection activeCell="L14" sqref="L14"/>
    </sheetView>
  </sheetViews>
  <sheetFormatPr defaultRowHeight="12.75" x14ac:dyDescent="0.25"/>
  <cols>
    <col min="1" max="1" width="4.28515625" style="46" customWidth="1"/>
    <col min="2" max="2" width="9.28515625" style="47" customWidth="1"/>
    <col min="3" max="3" width="36.7109375" style="47" customWidth="1"/>
    <col min="4" max="4" width="6.7109375" style="48" customWidth="1"/>
    <col min="5" max="5" width="6.7109375" style="47" customWidth="1"/>
    <col min="6" max="7" width="8.28515625" style="48" customWidth="1"/>
    <col min="8" max="9" width="10.28515625" style="48" customWidth="1"/>
    <col min="10" max="10" width="15.7109375" style="47" customWidth="1"/>
    <col min="11" max="256" width="9.140625" style="47"/>
    <col min="257" max="257" width="4.28515625" style="47" customWidth="1"/>
    <col min="258" max="258" width="9.28515625" style="47" customWidth="1"/>
    <col min="259" max="259" width="36.7109375" style="47" customWidth="1"/>
    <col min="260" max="261" width="6.7109375" style="47" customWidth="1"/>
    <col min="262" max="263" width="8.28515625" style="47" customWidth="1"/>
    <col min="264" max="265" width="10.28515625" style="47" customWidth="1"/>
    <col min="266" max="266" width="15.7109375" style="47" customWidth="1"/>
    <col min="267" max="512" width="9.140625" style="47"/>
    <col min="513" max="513" width="4.28515625" style="47" customWidth="1"/>
    <col min="514" max="514" width="9.28515625" style="47" customWidth="1"/>
    <col min="515" max="515" width="36.7109375" style="47" customWidth="1"/>
    <col min="516" max="517" width="6.7109375" style="47" customWidth="1"/>
    <col min="518" max="519" width="8.28515625" style="47" customWidth="1"/>
    <col min="520" max="521" width="10.28515625" style="47" customWidth="1"/>
    <col min="522" max="522" width="15.7109375" style="47" customWidth="1"/>
    <col min="523" max="768" width="9.140625" style="47"/>
    <col min="769" max="769" width="4.28515625" style="47" customWidth="1"/>
    <col min="770" max="770" width="9.28515625" style="47" customWidth="1"/>
    <col min="771" max="771" width="36.7109375" style="47" customWidth="1"/>
    <col min="772" max="773" width="6.7109375" style="47" customWidth="1"/>
    <col min="774" max="775" width="8.28515625" style="47" customWidth="1"/>
    <col min="776" max="777" width="10.28515625" style="47" customWidth="1"/>
    <col min="778" max="778" width="15.7109375" style="47" customWidth="1"/>
    <col min="779" max="1024" width="9.140625" style="47"/>
    <col min="1025" max="1025" width="4.28515625" style="47" customWidth="1"/>
    <col min="1026" max="1026" width="9.28515625" style="47" customWidth="1"/>
    <col min="1027" max="1027" width="36.7109375" style="47" customWidth="1"/>
    <col min="1028" max="1029" width="6.7109375" style="47" customWidth="1"/>
    <col min="1030" max="1031" width="8.28515625" style="47" customWidth="1"/>
    <col min="1032" max="1033" width="10.28515625" style="47" customWidth="1"/>
    <col min="1034" max="1034" width="15.7109375" style="47" customWidth="1"/>
    <col min="1035" max="1280" width="9.140625" style="47"/>
    <col min="1281" max="1281" width="4.28515625" style="47" customWidth="1"/>
    <col min="1282" max="1282" width="9.28515625" style="47" customWidth="1"/>
    <col min="1283" max="1283" width="36.7109375" style="47" customWidth="1"/>
    <col min="1284" max="1285" width="6.7109375" style="47" customWidth="1"/>
    <col min="1286" max="1287" width="8.28515625" style="47" customWidth="1"/>
    <col min="1288" max="1289" width="10.28515625" style="47" customWidth="1"/>
    <col min="1290" max="1290" width="15.7109375" style="47" customWidth="1"/>
    <col min="1291" max="1536" width="9.140625" style="47"/>
    <col min="1537" max="1537" width="4.28515625" style="47" customWidth="1"/>
    <col min="1538" max="1538" width="9.28515625" style="47" customWidth="1"/>
    <col min="1539" max="1539" width="36.7109375" style="47" customWidth="1"/>
    <col min="1540" max="1541" width="6.7109375" style="47" customWidth="1"/>
    <col min="1542" max="1543" width="8.28515625" style="47" customWidth="1"/>
    <col min="1544" max="1545" width="10.28515625" style="47" customWidth="1"/>
    <col min="1546" max="1546" width="15.7109375" style="47" customWidth="1"/>
    <col min="1547" max="1792" width="9.140625" style="47"/>
    <col min="1793" max="1793" width="4.28515625" style="47" customWidth="1"/>
    <col min="1794" max="1794" width="9.28515625" style="47" customWidth="1"/>
    <col min="1795" max="1795" width="36.7109375" style="47" customWidth="1"/>
    <col min="1796" max="1797" width="6.7109375" style="47" customWidth="1"/>
    <col min="1798" max="1799" width="8.28515625" style="47" customWidth="1"/>
    <col min="1800" max="1801" width="10.28515625" style="47" customWidth="1"/>
    <col min="1802" max="1802" width="15.7109375" style="47" customWidth="1"/>
    <col min="1803" max="2048" width="9.140625" style="47"/>
    <col min="2049" max="2049" width="4.28515625" style="47" customWidth="1"/>
    <col min="2050" max="2050" width="9.28515625" style="47" customWidth="1"/>
    <col min="2051" max="2051" width="36.7109375" style="47" customWidth="1"/>
    <col min="2052" max="2053" width="6.7109375" style="47" customWidth="1"/>
    <col min="2054" max="2055" width="8.28515625" style="47" customWidth="1"/>
    <col min="2056" max="2057" width="10.28515625" style="47" customWidth="1"/>
    <col min="2058" max="2058" width="15.7109375" style="47" customWidth="1"/>
    <col min="2059" max="2304" width="9.140625" style="47"/>
    <col min="2305" max="2305" width="4.28515625" style="47" customWidth="1"/>
    <col min="2306" max="2306" width="9.28515625" style="47" customWidth="1"/>
    <col min="2307" max="2307" width="36.7109375" style="47" customWidth="1"/>
    <col min="2308" max="2309" width="6.7109375" style="47" customWidth="1"/>
    <col min="2310" max="2311" width="8.28515625" style="47" customWidth="1"/>
    <col min="2312" max="2313" width="10.28515625" style="47" customWidth="1"/>
    <col min="2314" max="2314" width="15.7109375" style="47" customWidth="1"/>
    <col min="2315" max="2560" width="9.140625" style="47"/>
    <col min="2561" max="2561" width="4.28515625" style="47" customWidth="1"/>
    <col min="2562" max="2562" width="9.28515625" style="47" customWidth="1"/>
    <col min="2563" max="2563" width="36.7109375" style="47" customWidth="1"/>
    <col min="2564" max="2565" width="6.7109375" style="47" customWidth="1"/>
    <col min="2566" max="2567" width="8.28515625" style="47" customWidth="1"/>
    <col min="2568" max="2569" width="10.28515625" style="47" customWidth="1"/>
    <col min="2570" max="2570" width="15.7109375" style="47" customWidth="1"/>
    <col min="2571" max="2816" width="9.140625" style="47"/>
    <col min="2817" max="2817" width="4.28515625" style="47" customWidth="1"/>
    <col min="2818" max="2818" width="9.28515625" style="47" customWidth="1"/>
    <col min="2819" max="2819" width="36.7109375" style="47" customWidth="1"/>
    <col min="2820" max="2821" width="6.7109375" style="47" customWidth="1"/>
    <col min="2822" max="2823" width="8.28515625" style="47" customWidth="1"/>
    <col min="2824" max="2825" width="10.28515625" style="47" customWidth="1"/>
    <col min="2826" max="2826" width="15.7109375" style="47" customWidth="1"/>
    <col min="2827" max="3072" width="9.140625" style="47"/>
    <col min="3073" max="3073" width="4.28515625" style="47" customWidth="1"/>
    <col min="3074" max="3074" width="9.28515625" style="47" customWidth="1"/>
    <col min="3075" max="3075" width="36.7109375" style="47" customWidth="1"/>
    <col min="3076" max="3077" width="6.7109375" style="47" customWidth="1"/>
    <col min="3078" max="3079" width="8.28515625" style="47" customWidth="1"/>
    <col min="3080" max="3081" width="10.28515625" style="47" customWidth="1"/>
    <col min="3082" max="3082" width="15.7109375" style="47" customWidth="1"/>
    <col min="3083" max="3328" width="9.140625" style="47"/>
    <col min="3329" max="3329" width="4.28515625" style="47" customWidth="1"/>
    <col min="3330" max="3330" width="9.28515625" style="47" customWidth="1"/>
    <col min="3331" max="3331" width="36.7109375" style="47" customWidth="1"/>
    <col min="3332" max="3333" width="6.7109375" style="47" customWidth="1"/>
    <col min="3334" max="3335" width="8.28515625" style="47" customWidth="1"/>
    <col min="3336" max="3337" width="10.28515625" style="47" customWidth="1"/>
    <col min="3338" max="3338" width="15.7109375" style="47" customWidth="1"/>
    <col min="3339" max="3584" width="9.140625" style="47"/>
    <col min="3585" max="3585" width="4.28515625" style="47" customWidth="1"/>
    <col min="3586" max="3586" width="9.28515625" style="47" customWidth="1"/>
    <col min="3587" max="3587" width="36.7109375" style="47" customWidth="1"/>
    <col min="3588" max="3589" width="6.7109375" style="47" customWidth="1"/>
    <col min="3590" max="3591" width="8.28515625" style="47" customWidth="1"/>
    <col min="3592" max="3593" width="10.28515625" style="47" customWidth="1"/>
    <col min="3594" max="3594" width="15.7109375" style="47" customWidth="1"/>
    <col min="3595" max="3840" width="9.140625" style="47"/>
    <col min="3841" max="3841" width="4.28515625" style="47" customWidth="1"/>
    <col min="3842" max="3842" width="9.28515625" style="47" customWidth="1"/>
    <col min="3843" max="3843" width="36.7109375" style="47" customWidth="1"/>
    <col min="3844" max="3845" width="6.7109375" style="47" customWidth="1"/>
    <col min="3846" max="3847" width="8.28515625" style="47" customWidth="1"/>
    <col min="3848" max="3849" width="10.28515625" style="47" customWidth="1"/>
    <col min="3850" max="3850" width="15.7109375" style="47" customWidth="1"/>
    <col min="3851" max="4096" width="9.140625" style="47"/>
    <col min="4097" max="4097" width="4.28515625" style="47" customWidth="1"/>
    <col min="4098" max="4098" width="9.28515625" style="47" customWidth="1"/>
    <col min="4099" max="4099" width="36.7109375" style="47" customWidth="1"/>
    <col min="4100" max="4101" width="6.7109375" style="47" customWidth="1"/>
    <col min="4102" max="4103" width="8.28515625" style="47" customWidth="1"/>
    <col min="4104" max="4105" width="10.28515625" style="47" customWidth="1"/>
    <col min="4106" max="4106" width="15.7109375" style="47" customWidth="1"/>
    <col min="4107" max="4352" width="9.140625" style="47"/>
    <col min="4353" max="4353" width="4.28515625" style="47" customWidth="1"/>
    <col min="4354" max="4354" width="9.28515625" style="47" customWidth="1"/>
    <col min="4355" max="4355" width="36.7109375" style="47" customWidth="1"/>
    <col min="4356" max="4357" width="6.7109375" style="47" customWidth="1"/>
    <col min="4358" max="4359" width="8.28515625" style="47" customWidth="1"/>
    <col min="4360" max="4361" width="10.28515625" style="47" customWidth="1"/>
    <col min="4362" max="4362" width="15.7109375" style="47" customWidth="1"/>
    <col min="4363" max="4608" width="9.140625" style="47"/>
    <col min="4609" max="4609" width="4.28515625" style="47" customWidth="1"/>
    <col min="4610" max="4610" width="9.28515625" style="47" customWidth="1"/>
    <col min="4611" max="4611" width="36.7109375" style="47" customWidth="1"/>
    <col min="4612" max="4613" width="6.7109375" style="47" customWidth="1"/>
    <col min="4614" max="4615" width="8.28515625" style="47" customWidth="1"/>
    <col min="4616" max="4617" width="10.28515625" style="47" customWidth="1"/>
    <col min="4618" max="4618" width="15.7109375" style="47" customWidth="1"/>
    <col min="4619" max="4864" width="9.140625" style="47"/>
    <col min="4865" max="4865" width="4.28515625" style="47" customWidth="1"/>
    <col min="4866" max="4866" width="9.28515625" style="47" customWidth="1"/>
    <col min="4867" max="4867" width="36.7109375" style="47" customWidth="1"/>
    <col min="4868" max="4869" width="6.7109375" style="47" customWidth="1"/>
    <col min="4870" max="4871" width="8.28515625" style="47" customWidth="1"/>
    <col min="4872" max="4873" width="10.28515625" style="47" customWidth="1"/>
    <col min="4874" max="4874" width="15.7109375" style="47" customWidth="1"/>
    <col min="4875" max="5120" width="9.140625" style="47"/>
    <col min="5121" max="5121" width="4.28515625" style="47" customWidth="1"/>
    <col min="5122" max="5122" width="9.28515625" style="47" customWidth="1"/>
    <col min="5123" max="5123" width="36.7109375" style="47" customWidth="1"/>
    <col min="5124" max="5125" width="6.7109375" style="47" customWidth="1"/>
    <col min="5126" max="5127" width="8.28515625" style="47" customWidth="1"/>
    <col min="5128" max="5129" width="10.28515625" style="47" customWidth="1"/>
    <col min="5130" max="5130" width="15.7109375" style="47" customWidth="1"/>
    <col min="5131" max="5376" width="9.140625" style="47"/>
    <col min="5377" max="5377" width="4.28515625" style="47" customWidth="1"/>
    <col min="5378" max="5378" width="9.28515625" style="47" customWidth="1"/>
    <col min="5379" max="5379" width="36.7109375" style="47" customWidth="1"/>
    <col min="5380" max="5381" width="6.7109375" style="47" customWidth="1"/>
    <col min="5382" max="5383" width="8.28515625" style="47" customWidth="1"/>
    <col min="5384" max="5385" width="10.28515625" style="47" customWidth="1"/>
    <col min="5386" max="5386" width="15.7109375" style="47" customWidth="1"/>
    <col min="5387" max="5632" width="9.140625" style="47"/>
    <col min="5633" max="5633" width="4.28515625" style="47" customWidth="1"/>
    <col min="5634" max="5634" width="9.28515625" style="47" customWidth="1"/>
    <col min="5635" max="5635" width="36.7109375" style="47" customWidth="1"/>
    <col min="5636" max="5637" width="6.7109375" style="47" customWidth="1"/>
    <col min="5638" max="5639" width="8.28515625" style="47" customWidth="1"/>
    <col min="5640" max="5641" width="10.28515625" style="47" customWidth="1"/>
    <col min="5642" max="5642" width="15.7109375" style="47" customWidth="1"/>
    <col min="5643" max="5888" width="9.140625" style="47"/>
    <col min="5889" max="5889" width="4.28515625" style="47" customWidth="1"/>
    <col min="5890" max="5890" width="9.28515625" style="47" customWidth="1"/>
    <col min="5891" max="5891" width="36.7109375" style="47" customWidth="1"/>
    <col min="5892" max="5893" width="6.7109375" style="47" customWidth="1"/>
    <col min="5894" max="5895" width="8.28515625" style="47" customWidth="1"/>
    <col min="5896" max="5897" width="10.28515625" style="47" customWidth="1"/>
    <col min="5898" max="5898" width="15.7109375" style="47" customWidth="1"/>
    <col min="5899" max="6144" width="9.140625" style="47"/>
    <col min="6145" max="6145" width="4.28515625" style="47" customWidth="1"/>
    <col min="6146" max="6146" width="9.28515625" style="47" customWidth="1"/>
    <col min="6147" max="6147" width="36.7109375" style="47" customWidth="1"/>
    <col min="6148" max="6149" width="6.7109375" style="47" customWidth="1"/>
    <col min="6150" max="6151" width="8.28515625" style="47" customWidth="1"/>
    <col min="6152" max="6153" width="10.28515625" style="47" customWidth="1"/>
    <col min="6154" max="6154" width="15.7109375" style="47" customWidth="1"/>
    <col min="6155" max="6400" width="9.140625" style="47"/>
    <col min="6401" max="6401" width="4.28515625" style="47" customWidth="1"/>
    <col min="6402" max="6402" width="9.28515625" style="47" customWidth="1"/>
    <col min="6403" max="6403" width="36.7109375" style="47" customWidth="1"/>
    <col min="6404" max="6405" width="6.7109375" style="47" customWidth="1"/>
    <col min="6406" max="6407" width="8.28515625" style="47" customWidth="1"/>
    <col min="6408" max="6409" width="10.28515625" style="47" customWidth="1"/>
    <col min="6410" max="6410" width="15.7109375" style="47" customWidth="1"/>
    <col min="6411" max="6656" width="9.140625" style="47"/>
    <col min="6657" max="6657" width="4.28515625" style="47" customWidth="1"/>
    <col min="6658" max="6658" width="9.28515625" style="47" customWidth="1"/>
    <col min="6659" max="6659" width="36.7109375" style="47" customWidth="1"/>
    <col min="6660" max="6661" width="6.7109375" style="47" customWidth="1"/>
    <col min="6662" max="6663" width="8.28515625" style="47" customWidth="1"/>
    <col min="6664" max="6665" width="10.28515625" style="47" customWidth="1"/>
    <col min="6666" max="6666" width="15.7109375" style="47" customWidth="1"/>
    <col min="6667" max="6912" width="9.140625" style="47"/>
    <col min="6913" max="6913" width="4.28515625" style="47" customWidth="1"/>
    <col min="6914" max="6914" width="9.28515625" style="47" customWidth="1"/>
    <col min="6915" max="6915" width="36.7109375" style="47" customWidth="1"/>
    <col min="6916" max="6917" width="6.7109375" style="47" customWidth="1"/>
    <col min="6918" max="6919" width="8.28515625" style="47" customWidth="1"/>
    <col min="6920" max="6921" width="10.28515625" style="47" customWidth="1"/>
    <col min="6922" max="6922" width="15.7109375" style="47" customWidth="1"/>
    <col min="6923" max="7168" width="9.140625" style="47"/>
    <col min="7169" max="7169" width="4.28515625" style="47" customWidth="1"/>
    <col min="7170" max="7170" width="9.28515625" style="47" customWidth="1"/>
    <col min="7171" max="7171" width="36.7109375" style="47" customWidth="1"/>
    <col min="7172" max="7173" width="6.7109375" style="47" customWidth="1"/>
    <col min="7174" max="7175" width="8.28515625" style="47" customWidth="1"/>
    <col min="7176" max="7177" width="10.28515625" style="47" customWidth="1"/>
    <col min="7178" max="7178" width="15.7109375" style="47" customWidth="1"/>
    <col min="7179" max="7424" width="9.140625" style="47"/>
    <col min="7425" max="7425" width="4.28515625" style="47" customWidth="1"/>
    <col min="7426" max="7426" width="9.28515625" style="47" customWidth="1"/>
    <col min="7427" max="7427" width="36.7109375" style="47" customWidth="1"/>
    <col min="7428" max="7429" width="6.7109375" style="47" customWidth="1"/>
    <col min="7430" max="7431" width="8.28515625" style="47" customWidth="1"/>
    <col min="7432" max="7433" width="10.28515625" style="47" customWidth="1"/>
    <col min="7434" max="7434" width="15.7109375" style="47" customWidth="1"/>
    <col min="7435" max="7680" width="9.140625" style="47"/>
    <col min="7681" max="7681" width="4.28515625" style="47" customWidth="1"/>
    <col min="7682" max="7682" width="9.28515625" style="47" customWidth="1"/>
    <col min="7683" max="7683" width="36.7109375" style="47" customWidth="1"/>
    <col min="7684" max="7685" width="6.7109375" style="47" customWidth="1"/>
    <col min="7686" max="7687" width="8.28515625" style="47" customWidth="1"/>
    <col min="7688" max="7689" width="10.28515625" style="47" customWidth="1"/>
    <col min="7690" max="7690" width="15.7109375" style="47" customWidth="1"/>
    <col min="7691" max="7936" width="9.140625" style="47"/>
    <col min="7937" max="7937" width="4.28515625" style="47" customWidth="1"/>
    <col min="7938" max="7938" width="9.28515625" style="47" customWidth="1"/>
    <col min="7939" max="7939" width="36.7109375" style="47" customWidth="1"/>
    <col min="7940" max="7941" width="6.7109375" style="47" customWidth="1"/>
    <col min="7942" max="7943" width="8.28515625" style="47" customWidth="1"/>
    <col min="7944" max="7945" width="10.28515625" style="47" customWidth="1"/>
    <col min="7946" max="7946" width="15.7109375" style="47" customWidth="1"/>
    <col min="7947" max="8192" width="9.140625" style="47"/>
    <col min="8193" max="8193" width="4.28515625" style="47" customWidth="1"/>
    <col min="8194" max="8194" width="9.28515625" style="47" customWidth="1"/>
    <col min="8195" max="8195" width="36.7109375" style="47" customWidth="1"/>
    <col min="8196" max="8197" width="6.7109375" style="47" customWidth="1"/>
    <col min="8198" max="8199" width="8.28515625" style="47" customWidth="1"/>
    <col min="8200" max="8201" width="10.28515625" style="47" customWidth="1"/>
    <col min="8202" max="8202" width="15.7109375" style="47" customWidth="1"/>
    <col min="8203" max="8448" width="9.140625" style="47"/>
    <col min="8449" max="8449" width="4.28515625" style="47" customWidth="1"/>
    <col min="8450" max="8450" width="9.28515625" style="47" customWidth="1"/>
    <col min="8451" max="8451" width="36.7109375" style="47" customWidth="1"/>
    <col min="8452" max="8453" width="6.7109375" style="47" customWidth="1"/>
    <col min="8454" max="8455" width="8.28515625" style="47" customWidth="1"/>
    <col min="8456" max="8457" width="10.28515625" style="47" customWidth="1"/>
    <col min="8458" max="8458" width="15.7109375" style="47" customWidth="1"/>
    <col min="8459" max="8704" width="9.140625" style="47"/>
    <col min="8705" max="8705" width="4.28515625" style="47" customWidth="1"/>
    <col min="8706" max="8706" width="9.28515625" style="47" customWidth="1"/>
    <col min="8707" max="8707" width="36.7109375" style="47" customWidth="1"/>
    <col min="8708" max="8709" width="6.7109375" style="47" customWidth="1"/>
    <col min="8710" max="8711" width="8.28515625" style="47" customWidth="1"/>
    <col min="8712" max="8713" width="10.28515625" style="47" customWidth="1"/>
    <col min="8714" max="8714" width="15.7109375" style="47" customWidth="1"/>
    <col min="8715" max="8960" width="9.140625" style="47"/>
    <col min="8961" max="8961" width="4.28515625" style="47" customWidth="1"/>
    <col min="8962" max="8962" width="9.28515625" style="47" customWidth="1"/>
    <col min="8963" max="8963" width="36.7109375" style="47" customWidth="1"/>
    <col min="8964" max="8965" width="6.7109375" style="47" customWidth="1"/>
    <col min="8966" max="8967" width="8.28515625" style="47" customWidth="1"/>
    <col min="8968" max="8969" width="10.28515625" style="47" customWidth="1"/>
    <col min="8970" max="8970" width="15.7109375" style="47" customWidth="1"/>
    <col min="8971" max="9216" width="9.140625" style="47"/>
    <col min="9217" max="9217" width="4.28515625" style="47" customWidth="1"/>
    <col min="9218" max="9218" width="9.28515625" style="47" customWidth="1"/>
    <col min="9219" max="9219" width="36.7109375" style="47" customWidth="1"/>
    <col min="9220" max="9221" width="6.7109375" style="47" customWidth="1"/>
    <col min="9222" max="9223" width="8.28515625" style="47" customWidth="1"/>
    <col min="9224" max="9225" width="10.28515625" style="47" customWidth="1"/>
    <col min="9226" max="9226" width="15.7109375" style="47" customWidth="1"/>
    <col min="9227" max="9472" width="9.140625" style="47"/>
    <col min="9473" max="9473" width="4.28515625" style="47" customWidth="1"/>
    <col min="9474" max="9474" width="9.28515625" style="47" customWidth="1"/>
    <col min="9475" max="9475" width="36.7109375" style="47" customWidth="1"/>
    <col min="9476" max="9477" width="6.7109375" style="47" customWidth="1"/>
    <col min="9478" max="9479" width="8.28515625" style="47" customWidth="1"/>
    <col min="9480" max="9481" width="10.28515625" style="47" customWidth="1"/>
    <col min="9482" max="9482" width="15.7109375" style="47" customWidth="1"/>
    <col min="9483" max="9728" width="9.140625" style="47"/>
    <col min="9729" max="9729" width="4.28515625" style="47" customWidth="1"/>
    <col min="9730" max="9730" width="9.28515625" style="47" customWidth="1"/>
    <col min="9731" max="9731" width="36.7109375" style="47" customWidth="1"/>
    <col min="9732" max="9733" width="6.7109375" style="47" customWidth="1"/>
    <col min="9734" max="9735" width="8.28515625" style="47" customWidth="1"/>
    <col min="9736" max="9737" width="10.28515625" style="47" customWidth="1"/>
    <col min="9738" max="9738" width="15.7109375" style="47" customWidth="1"/>
    <col min="9739" max="9984" width="9.140625" style="47"/>
    <col min="9985" max="9985" width="4.28515625" style="47" customWidth="1"/>
    <col min="9986" max="9986" width="9.28515625" style="47" customWidth="1"/>
    <col min="9987" max="9987" width="36.7109375" style="47" customWidth="1"/>
    <col min="9988" max="9989" width="6.7109375" style="47" customWidth="1"/>
    <col min="9990" max="9991" width="8.28515625" style="47" customWidth="1"/>
    <col min="9992" max="9993" width="10.28515625" style="47" customWidth="1"/>
    <col min="9994" max="9994" width="15.7109375" style="47" customWidth="1"/>
    <col min="9995" max="10240" width="9.140625" style="47"/>
    <col min="10241" max="10241" width="4.28515625" style="47" customWidth="1"/>
    <col min="10242" max="10242" width="9.28515625" style="47" customWidth="1"/>
    <col min="10243" max="10243" width="36.7109375" style="47" customWidth="1"/>
    <col min="10244" max="10245" width="6.7109375" style="47" customWidth="1"/>
    <col min="10246" max="10247" width="8.28515625" style="47" customWidth="1"/>
    <col min="10248" max="10249" width="10.28515625" style="47" customWidth="1"/>
    <col min="10250" max="10250" width="15.7109375" style="47" customWidth="1"/>
    <col min="10251" max="10496" width="9.140625" style="47"/>
    <col min="10497" max="10497" width="4.28515625" style="47" customWidth="1"/>
    <col min="10498" max="10498" width="9.28515625" style="47" customWidth="1"/>
    <col min="10499" max="10499" width="36.7109375" style="47" customWidth="1"/>
    <col min="10500" max="10501" width="6.7109375" style="47" customWidth="1"/>
    <col min="10502" max="10503" width="8.28515625" style="47" customWidth="1"/>
    <col min="10504" max="10505" width="10.28515625" style="47" customWidth="1"/>
    <col min="10506" max="10506" width="15.7109375" style="47" customWidth="1"/>
    <col min="10507" max="10752" width="9.140625" style="47"/>
    <col min="10753" max="10753" width="4.28515625" style="47" customWidth="1"/>
    <col min="10754" max="10754" width="9.28515625" style="47" customWidth="1"/>
    <col min="10755" max="10755" width="36.7109375" style="47" customWidth="1"/>
    <col min="10756" max="10757" width="6.7109375" style="47" customWidth="1"/>
    <col min="10758" max="10759" width="8.28515625" style="47" customWidth="1"/>
    <col min="10760" max="10761" width="10.28515625" style="47" customWidth="1"/>
    <col min="10762" max="10762" width="15.7109375" style="47" customWidth="1"/>
    <col min="10763" max="11008" width="9.140625" style="47"/>
    <col min="11009" max="11009" width="4.28515625" style="47" customWidth="1"/>
    <col min="11010" max="11010" width="9.28515625" style="47" customWidth="1"/>
    <col min="11011" max="11011" width="36.7109375" style="47" customWidth="1"/>
    <col min="11012" max="11013" width="6.7109375" style="47" customWidth="1"/>
    <col min="11014" max="11015" width="8.28515625" style="47" customWidth="1"/>
    <col min="11016" max="11017" width="10.28515625" style="47" customWidth="1"/>
    <col min="11018" max="11018" width="15.7109375" style="47" customWidth="1"/>
    <col min="11019" max="11264" width="9.140625" style="47"/>
    <col min="11265" max="11265" width="4.28515625" style="47" customWidth="1"/>
    <col min="11266" max="11266" width="9.28515625" style="47" customWidth="1"/>
    <col min="11267" max="11267" width="36.7109375" style="47" customWidth="1"/>
    <col min="11268" max="11269" width="6.7109375" style="47" customWidth="1"/>
    <col min="11270" max="11271" width="8.28515625" style="47" customWidth="1"/>
    <col min="11272" max="11273" width="10.28515625" style="47" customWidth="1"/>
    <col min="11274" max="11274" width="15.7109375" style="47" customWidth="1"/>
    <col min="11275" max="11520" width="9.140625" style="47"/>
    <col min="11521" max="11521" width="4.28515625" style="47" customWidth="1"/>
    <col min="11522" max="11522" width="9.28515625" style="47" customWidth="1"/>
    <col min="11523" max="11523" width="36.7109375" style="47" customWidth="1"/>
    <col min="11524" max="11525" width="6.7109375" style="47" customWidth="1"/>
    <col min="11526" max="11527" width="8.28515625" style="47" customWidth="1"/>
    <col min="11528" max="11529" width="10.28515625" style="47" customWidth="1"/>
    <col min="11530" max="11530" width="15.7109375" style="47" customWidth="1"/>
    <col min="11531" max="11776" width="9.140625" style="47"/>
    <col min="11777" max="11777" width="4.28515625" style="47" customWidth="1"/>
    <col min="11778" max="11778" width="9.28515625" style="47" customWidth="1"/>
    <col min="11779" max="11779" width="36.7109375" style="47" customWidth="1"/>
    <col min="11780" max="11781" width="6.7109375" style="47" customWidth="1"/>
    <col min="11782" max="11783" width="8.28515625" style="47" customWidth="1"/>
    <col min="11784" max="11785" width="10.28515625" style="47" customWidth="1"/>
    <col min="11786" max="11786" width="15.7109375" style="47" customWidth="1"/>
    <col min="11787" max="12032" width="9.140625" style="47"/>
    <col min="12033" max="12033" width="4.28515625" style="47" customWidth="1"/>
    <col min="12034" max="12034" width="9.28515625" style="47" customWidth="1"/>
    <col min="12035" max="12035" width="36.7109375" style="47" customWidth="1"/>
    <col min="12036" max="12037" width="6.7109375" style="47" customWidth="1"/>
    <col min="12038" max="12039" width="8.28515625" style="47" customWidth="1"/>
    <col min="12040" max="12041" width="10.28515625" style="47" customWidth="1"/>
    <col min="12042" max="12042" width="15.7109375" style="47" customWidth="1"/>
    <col min="12043" max="12288" width="9.140625" style="47"/>
    <col min="12289" max="12289" width="4.28515625" style="47" customWidth="1"/>
    <col min="12290" max="12290" width="9.28515625" style="47" customWidth="1"/>
    <col min="12291" max="12291" width="36.7109375" style="47" customWidth="1"/>
    <col min="12292" max="12293" width="6.7109375" style="47" customWidth="1"/>
    <col min="12294" max="12295" width="8.28515625" style="47" customWidth="1"/>
    <col min="12296" max="12297" width="10.28515625" style="47" customWidth="1"/>
    <col min="12298" max="12298" width="15.7109375" style="47" customWidth="1"/>
    <col min="12299" max="12544" width="9.140625" style="47"/>
    <col min="12545" max="12545" width="4.28515625" style="47" customWidth="1"/>
    <col min="12546" max="12546" width="9.28515625" style="47" customWidth="1"/>
    <col min="12547" max="12547" width="36.7109375" style="47" customWidth="1"/>
    <col min="12548" max="12549" width="6.7109375" style="47" customWidth="1"/>
    <col min="12550" max="12551" width="8.28515625" style="47" customWidth="1"/>
    <col min="12552" max="12553" width="10.28515625" style="47" customWidth="1"/>
    <col min="12554" max="12554" width="15.7109375" style="47" customWidth="1"/>
    <col min="12555" max="12800" width="9.140625" style="47"/>
    <col min="12801" max="12801" width="4.28515625" style="47" customWidth="1"/>
    <col min="12802" max="12802" width="9.28515625" style="47" customWidth="1"/>
    <col min="12803" max="12803" width="36.7109375" style="47" customWidth="1"/>
    <col min="12804" max="12805" width="6.7109375" style="47" customWidth="1"/>
    <col min="12806" max="12807" width="8.28515625" style="47" customWidth="1"/>
    <col min="12808" max="12809" width="10.28515625" style="47" customWidth="1"/>
    <col min="12810" max="12810" width="15.7109375" style="47" customWidth="1"/>
    <col min="12811" max="13056" width="9.140625" style="47"/>
    <col min="13057" max="13057" width="4.28515625" style="47" customWidth="1"/>
    <col min="13058" max="13058" width="9.28515625" style="47" customWidth="1"/>
    <col min="13059" max="13059" width="36.7109375" style="47" customWidth="1"/>
    <col min="13060" max="13061" width="6.7109375" style="47" customWidth="1"/>
    <col min="13062" max="13063" width="8.28515625" style="47" customWidth="1"/>
    <col min="13064" max="13065" width="10.28515625" style="47" customWidth="1"/>
    <col min="13066" max="13066" width="15.7109375" style="47" customWidth="1"/>
    <col min="13067" max="13312" width="9.140625" style="47"/>
    <col min="13313" max="13313" width="4.28515625" style="47" customWidth="1"/>
    <col min="13314" max="13314" width="9.28515625" style="47" customWidth="1"/>
    <col min="13315" max="13315" width="36.7109375" style="47" customWidth="1"/>
    <col min="13316" max="13317" width="6.7109375" style="47" customWidth="1"/>
    <col min="13318" max="13319" width="8.28515625" style="47" customWidth="1"/>
    <col min="13320" max="13321" width="10.28515625" style="47" customWidth="1"/>
    <col min="13322" max="13322" width="15.7109375" style="47" customWidth="1"/>
    <col min="13323" max="13568" width="9.140625" style="47"/>
    <col min="13569" max="13569" width="4.28515625" style="47" customWidth="1"/>
    <col min="13570" max="13570" width="9.28515625" style="47" customWidth="1"/>
    <col min="13571" max="13571" width="36.7109375" style="47" customWidth="1"/>
    <col min="13572" max="13573" width="6.7109375" style="47" customWidth="1"/>
    <col min="13574" max="13575" width="8.28515625" style="47" customWidth="1"/>
    <col min="13576" max="13577" width="10.28515625" style="47" customWidth="1"/>
    <col min="13578" max="13578" width="15.7109375" style="47" customWidth="1"/>
    <col min="13579" max="13824" width="9.140625" style="47"/>
    <col min="13825" max="13825" width="4.28515625" style="47" customWidth="1"/>
    <col min="13826" max="13826" width="9.28515625" style="47" customWidth="1"/>
    <col min="13827" max="13827" width="36.7109375" style="47" customWidth="1"/>
    <col min="13828" max="13829" width="6.7109375" style="47" customWidth="1"/>
    <col min="13830" max="13831" width="8.28515625" style="47" customWidth="1"/>
    <col min="13832" max="13833" width="10.28515625" style="47" customWidth="1"/>
    <col min="13834" max="13834" width="15.7109375" style="47" customWidth="1"/>
    <col min="13835" max="14080" width="9.140625" style="47"/>
    <col min="14081" max="14081" width="4.28515625" style="47" customWidth="1"/>
    <col min="14082" max="14082" width="9.28515625" style="47" customWidth="1"/>
    <col min="14083" max="14083" width="36.7109375" style="47" customWidth="1"/>
    <col min="14084" max="14085" width="6.7109375" style="47" customWidth="1"/>
    <col min="14086" max="14087" width="8.28515625" style="47" customWidth="1"/>
    <col min="14088" max="14089" width="10.28515625" style="47" customWidth="1"/>
    <col min="14090" max="14090" width="15.7109375" style="47" customWidth="1"/>
    <col min="14091" max="14336" width="9.140625" style="47"/>
    <col min="14337" max="14337" width="4.28515625" style="47" customWidth="1"/>
    <col min="14338" max="14338" width="9.28515625" style="47" customWidth="1"/>
    <col min="14339" max="14339" width="36.7109375" style="47" customWidth="1"/>
    <col min="14340" max="14341" width="6.7109375" style="47" customWidth="1"/>
    <col min="14342" max="14343" width="8.28515625" style="47" customWidth="1"/>
    <col min="14344" max="14345" width="10.28515625" style="47" customWidth="1"/>
    <col min="14346" max="14346" width="15.7109375" style="47" customWidth="1"/>
    <col min="14347" max="14592" width="9.140625" style="47"/>
    <col min="14593" max="14593" width="4.28515625" style="47" customWidth="1"/>
    <col min="14594" max="14594" width="9.28515625" style="47" customWidth="1"/>
    <col min="14595" max="14595" width="36.7109375" style="47" customWidth="1"/>
    <col min="14596" max="14597" width="6.7109375" style="47" customWidth="1"/>
    <col min="14598" max="14599" width="8.28515625" style="47" customWidth="1"/>
    <col min="14600" max="14601" width="10.28515625" style="47" customWidth="1"/>
    <col min="14602" max="14602" width="15.7109375" style="47" customWidth="1"/>
    <col min="14603" max="14848" width="9.140625" style="47"/>
    <col min="14849" max="14849" width="4.28515625" style="47" customWidth="1"/>
    <col min="14850" max="14850" width="9.28515625" style="47" customWidth="1"/>
    <col min="14851" max="14851" width="36.7109375" style="47" customWidth="1"/>
    <col min="14852" max="14853" width="6.7109375" style="47" customWidth="1"/>
    <col min="14854" max="14855" width="8.28515625" style="47" customWidth="1"/>
    <col min="14856" max="14857" width="10.28515625" style="47" customWidth="1"/>
    <col min="14858" max="14858" width="15.7109375" style="47" customWidth="1"/>
    <col min="14859" max="15104" width="9.140625" style="47"/>
    <col min="15105" max="15105" width="4.28515625" style="47" customWidth="1"/>
    <col min="15106" max="15106" width="9.28515625" style="47" customWidth="1"/>
    <col min="15107" max="15107" width="36.7109375" style="47" customWidth="1"/>
    <col min="15108" max="15109" width="6.7109375" style="47" customWidth="1"/>
    <col min="15110" max="15111" width="8.28515625" style="47" customWidth="1"/>
    <col min="15112" max="15113" width="10.28515625" style="47" customWidth="1"/>
    <col min="15114" max="15114" width="15.7109375" style="47" customWidth="1"/>
    <col min="15115" max="15360" width="9.140625" style="47"/>
    <col min="15361" max="15361" width="4.28515625" style="47" customWidth="1"/>
    <col min="15362" max="15362" width="9.28515625" style="47" customWidth="1"/>
    <col min="15363" max="15363" width="36.7109375" style="47" customWidth="1"/>
    <col min="15364" max="15365" width="6.7109375" style="47" customWidth="1"/>
    <col min="15366" max="15367" width="8.28515625" style="47" customWidth="1"/>
    <col min="15368" max="15369" width="10.28515625" style="47" customWidth="1"/>
    <col min="15370" max="15370" width="15.7109375" style="47" customWidth="1"/>
    <col min="15371" max="15616" width="9.140625" style="47"/>
    <col min="15617" max="15617" width="4.28515625" style="47" customWidth="1"/>
    <col min="15618" max="15618" width="9.28515625" style="47" customWidth="1"/>
    <col min="15619" max="15619" width="36.7109375" style="47" customWidth="1"/>
    <col min="15620" max="15621" width="6.7109375" style="47" customWidth="1"/>
    <col min="15622" max="15623" width="8.28515625" style="47" customWidth="1"/>
    <col min="15624" max="15625" width="10.28515625" style="47" customWidth="1"/>
    <col min="15626" max="15626" width="15.7109375" style="47" customWidth="1"/>
    <col min="15627" max="15872" width="9.140625" style="47"/>
    <col min="15873" max="15873" width="4.28515625" style="47" customWidth="1"/>
    <col min="15874" max="15874" width="9.28515625" style="47" customWidth="1"/>
    <col min="15875" max="15875" width="36.7109375" style="47" customWidth="1"/>
    <col min="15876" max="15877" width="6.7109375" style="47" customWidth="1"/>
    <col min="15878" max="15879" width="8.28515625" style="47" customWidth="1"/>
    <col min="15880" max="15881" width="10.28515625" style="47" customWidth="1"/>
    <col min="15882" max="15882" width="15.7109375" style="47" customWidth="1"/>
    <col min="15883" max="16128" width="9.140625" style="47"/>
    <col min="16129" max="16129" width="4.28515625" style="47" customWidth="1"/>
    <col min="16130" max="16130" width="9.28515625" style="47" customWidth="1"/>
    <col min="16131" max="16131" width="36.7109375" style="47" customWidth="1"/>
    <col min="16132" max="16133" width="6.7109375" style="47" customWidth="1"/>
    <col min="16134" max="16135" width="8.28515625" style="47" customWidth="1"/>
    <col min="16136" max="16137" width="10.28515625" style="47" customWidth="1"/>
    <col min="16138" max="16138" width="15.7109375" style="47" customWidth="1"/>
    <col min="16139" max="16384" width="9.140625" style="47"/>
  </cols>
  <sheetData>
    <row r="1" spans="1:9" s="45" customFormat="1" ht="25.5" x14ac:dyDescent="0.25">
      <c r="A1" s="42" t="s">
        <v>552</v>
      </c>
      <c r="B1" s="43" t="s">
        <v>4</v>
      </c>
      <c r="C1" s="43" t="s">
        <v>553</v>
      </c>
      <c r="D1" s="44" t="s">
        <v>554</v>
      </c>
      <c r="E1" s="43" t="s">
        <v>555</v>
      </c>
      <c r="F1" s="44" t="s">
        <v>556</v>
      </c>
      <c r="G1" s="44" t="s">
        <v>557</v>
      </c>
      <c r="H1" s="44" t="s">
        <v>558</v>
      </c>
      <c r="I1" s="44" t="s">
        <v>559</v>
      </c>
    </row>
    <row r="4" spans="1:9" ht="76.5" x14ac:dyDescent="0.25">
      <c r="A4" s="46">
        <v>7</v>
      </c>
      <c r="B4" s="47" t="s">
        <v>560</v>
      </c>
      <c r="C4" s="49" t="s">
        <v>561</v>
      </c>
      <c r="D4" s="48">
        <v>2</v>
      </c>
      <c r="E4" s="47" t="s">
        <v>16</v>
      </c>
      <c r="F4" s="77"/>
      <c r="G4" s="77"/>
      <c r="H4" s="48">
        <f>ROUND(D4*F4, 0)</f>
        <v>0</v>
      </c>
      <c r="I4" s="48">
        <f>ROUND(D4*G4, 0)</f>
        <v>0</v>
      </c>
    </row>
    <row r="5" spans="1:9" x14ac:dyDescent="0.25">
      <c r="F5" s="77"/>
      <c r="G5" s="77"/>
    </row>
    <row r="6" spans="1:9" ht="76.5" x14ac:dyDescent="0.25">
      <c r="A6" s="46">
        <v>8</v>
      </c>
      <c r="B6" s="47" t="s">
        <v>562</v>
      </c>
      <c r="C6" s="49" t="s">
        <v>563</v>
      </c>
      <c r="D6" s="48">
        <v>8</v>
      </c>
      <c r="E6" s="47" t="s">
        <v>16</v>
      </c>
      <c r="F6" s="77"/>
      <c r="G6" s="77"/>
      <c r="H6" s="48">
        <f>ROUND(D6*F6, 0)</f>
        <v>0</v>
      </c>
      <c r="I6" s="48">
        <f>ROUND(D6*G6, 0)</f>
        <v>0</v>
      </c>
    </row>
    <row r="7" spans="1:9" x14ac:dyDescent="0.25">
      <c r="F7" s="77"/>
      <c r="G7" s="77"/>
    </row>
    <row r="8" spans="1:9" ht="76.5" x14ac:dyDescent="0.25">
      <c r="A8" s="46">
        <v>9</v>
      </c>
      <c r="B8" s="47" t="s">
        <v>564</v>
      </c>
      <c r="C8" s="49" t="s">
        <v>565</v>
      </c>
      <c r="D8" s="48">
        <v>1</v>
      </c>
      <c r="E8" s="47" t="s">
        <v>16</v>
      </c>
      <c r="F8" s="77"/>
      <c r="G8" s="77"/>
      <c r="H8" s="48">
        <f>ROUND(D8*F8, 0)</f>
        <v>0</v>
      </c>
      <c r="I8" s="48">
        <f>ROUND(D8*G8, 0)</f>
        <v>0</v>
      </c>
    </row>
    <row r="9" spans="1:9" x14ac:dyDescent="0.25">
      <c r="C9" s="49" t="s">
        <v>566</v>
      </c>
      <c r="F9" s="77"/>
      <c r="G9" s="77"/>
    </row>
    <row r="10" spans="1:9" x14ac:dyDescent="0.25">
      <c r="F10" s="77"/>
      <c r="G10" s="77"/>
    </row>
    <row r="11" spans="1:9" ht="89.25" x14ac:dyDescent="0.25">
      <c r="A11" s="46">
        <v>10</v>
      </c>
      <c r="B11" s="47" t="s">
        <v>567</v>
      </c>
      <c r="C11" s="49" t="s">
        <v>568</v>
      </c>
      <c r="D11" s="48">
        <v>1</v>
      </c>
      <c r="E11" s="47" t="s">
        <v>16</v>
      </c>
      <c r="F11" s="77"/>
      <c r="G11" s="77"/>
      <c r="H11" s="48">
        <f>ROUND(D11*F11, 0)</f>
        <v>0</v>
      </c>
      <c r="I11" s="48">
        <f>ROUND(D11*G11, 0)</f>
        <v>0</v>
      </c>
    </row>
    <row r="12" spans="1:9" x14ac:dyDescent="0.25">
      <c r="C12" s="49" t="s">
        <v>569</v>
      </c>
      <c r="F12" s="77"/>
      <c r="G12" s="77"/>
    </row>
    <row r="13" spans="1:9" x14ac:dyDescent="0.25">
      <c r="F13" s="77"/>
      <c r="G13" s="77"/>
    </row>
    <row r="14" spans="1:9" ht="76.5" x14ac:dyDescent="0.25">
      <c r="A14" s="46">
        <v>11</v>
      </c>
      <c r="B14" s="47" t="s">
        <v>570</v>
      </c>
      <c r="C14" s="49" t="s">
        <v>571</v>
      </c>
      <c r="D14" s="48">
        <v>2</v>
      </c>
      <c r="E14" s="47" t="s">
        <v>16</v>
      </c>
      <c r="F14" s="77"/>
      <c r="G14" s="77"/>
      <c r="H14" s="48">
        <f>ROUND(D14*F14, 0)</f>
        <v>0</v>
      </c>
      <c r="I14" s="48">
        <f>ROUND(D14*G14, 0)</f>
        <v>0</v>
      </c>
    </row>
    <row r="15" spans="1:9" x14ac:dyDescent="0.25">
      <c r="C15" s="49" t="s">
        <v>572</v>
      </c>
    </row>
    <row r="17" spans="1:9" s="50" customFormat="1" x14ac:dyDescent="0.25">
      <c r="A17" s="42"/>
      <c r="B17" s="43"/>
      <c r="C17" s="43" t="s">
        <v>573</v>
      </c>
      <c r="D17" s="44"/>
      <c r="E17" s="43"/>
      <c r="F17" s="44"/>
      <c r="G17" s="44"/>
      <c r="H17" s="44">
        <f>ROUND(SUM(H2:H16),0)</f>
        <v>0</v>
      </c>
      <c r="I17" s="44">
        <f>ROUND(SUM(I2:I16),0)</f>
        <v>0</v>
      </c>
    </row>
    <row r="18" spans="1:9" ht="13.5" thickBot="1" x14ac:dyDescent="0.3"/>
    <row r="19" spans="1:9" ht="13.5" thickBot="1" x14ac:dyDescent="0.3">
      <c r="A19" s="134" t="s">
        <v>839</v>
      </c>
      <c r="B19" s="135"/>
      <c r="C19" s="135"/>
      <c r="D19" s="100"/>
      <c r="E19" s="101"/>
      <c r="F19" s="100"/>
      <c r="G19" s="100"/>
      <c r="H19" s="102">
        <f>H17</f>
        <v>0</v>
      </c>
      <c r="I19" s="102">
        <f>I17</f>
        <v>0</v>
      </c>
    </row>
  </sheetData>
  <mergeCells count="1">
    <mergeCell ref="A19:C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opLeftCell="A35" zoomScale="115" zoomScaleNormal="115" workbookViewId="0">
      <selection activeCell="F38" sqref="F4:F38"/>
    </sheetView>
  </sheetViews>
  <sheetFormatPr defaultRowHeight="12.75" x14ac:dyDescent="0.25"/>
  <cols>
    <col min="1" max="1" width="4.28515625" style="46" customWidth="1"/>
    <col min="2" max="2" width="15.7109375" style="47" customWidth="1"/>
    <col min="3" max="3" width="36.7109375" style="47" customWidth="1"/>
    <col min="4" max="4" width="6.7109375" style="48" customWidth="1"/>
    <col min="5" max="5" width="6.7109375" style="47" customWidth="1"/>
    <col min="6" max="6" width="12.7109375" style="48" customWidth="1"/>
    <col min="7" max="7" width="13.28515625" style="48" customWidth="1"/>
    <col min="8" max="8" width="15.7109375" style="47" customWidth="1"/>
    <col min="9" max="256" width="9.140625" style="47"/>
    <col min="257" max="257" width="4.28515625" style="47" customWidth="1"/>
    <col min="258" max="258" width="15.7109375" style="47" customWidth="1"/>
    <col min="259" max="259" width="36.7109375" style="47" customWidth="1"/>
    <col min="260" max="261" width="6.7109375" style="47" customWidth="1"/>
    <col min="262" max="262" width="12.7109375" style="47" customWidth="1"/>
    <col min="263" max="263" width="13.28515625" style="47" customWidth="1"/>
    <col min="264" max="264" width="15.7109375" style="47" customWidth="1"/>
    <col min="265" max="512" width="9.140625" style="47"/>
    <col min="513" max="513" width="4.28515625" style="47" customWidth="1"/>
    <col min="514" max="514" width="15.7109375" style="47" customWidth="1"/>
    <col min="515" max="515" width="36.7109375" style="47" customWidth="1"/>
    <col min="516" max="517" width="6.7109375" style="47" customWidth="1"/>
    <col min="518" max="518" width="12.7109375" style="47" customWidth="1"/>
    <col min="519" max="519" width="13.28515625" style="47" customWidth="1"/>
    <col min="520" max="520" width="15.7109375" style="47" customWidth="1"/>
    <col min="521" max="768" width="9.140625" style="47"/>
    <col min="769" max="769" width="4.28515625" style="47" customWidth="1"/>
    <col min="770" max="770" width="15.7109375" style="47" customWidth="1"/>
    <col min="771" max="771" width="36.7109375" style="47" customWidth="1"/>
    <col min="772" max="773" width="6.7109375" style="47" customWidth="1"/>
    <col min="774" max="774" width="12.7109375" style="47" customWidth="1"/>
    <col min="775" max="775" width="13.28515625" style="47" customWidth="1"/>
    <col min="776" max="776" width="15.7109375" style="47" customWidth="1"/>
    <col min="777" max="1024" width="9.140625" style="47"/>
    <col min="1025" max="1025" width="4.28515625" style="47" customWidth="1"/>
    <col min="1026" max="1026" width="15.7109375" style="47" customWidth="1"/>
    <col min="1027" max="1027" width="36.7109375" style="47" customWidth="1"/>
    <col min="1028" max="1029" width="6.7109375" style="47" customWidth="1"/>
    <col min="1030" max="1030" width="12.7109375" style="47" customWidth="1"/>
    <col min="1031" max="1031" width="13.28515625" style="47" customWidth="1"/>
    <col min="1032" max="1032" width="15.7109375" style="47" customWidth="1"/>
    <col min="1033" max="1280" width="9.140625" style="47"/>
    <col min="1281" max="1281" width="4.28515625" style="47" customWidth="1"/>
    <col min="1282" max="1282" width="15.7109375" style="47" customWidth="1"/>
    <col min="1283" max="1283" width="36.7109375" style="47" customWidth="1"/>
    <col min="1284" max="1285" width="6.7109375" style="47" customWidth="1"/>
    <col min="1286" max="1286" width="12.7109375" style="47" customWidth="1"/>
    <col min="1287" max="1287" width="13.28515625" style="47" customWidth="1"/>
    <col min="1288" max="1288" width="15.7109375" style="47" customWidth="1"/>
    <col min="1289" max="1536" width="9.140625" style="47"/>
    <col min="1537" max="1537" width="4.28515625" style="47" customWidth="1"/>
    <col min="1538" max="1538" width="15.7109375" style="47" customWidth="1"/>
    <col min="1539" max="1539" width="36.7109375" style="47" customWidth="1"/>
    <col min="1540" max="1541" width="6.7109375" style="47" customWidth="1"/>
    <col min="1542" max="1542" width="12.7109375" style="47" customWidth="1"/>
    <col min="1543" max="1543" width="13.28515625" style="47" customWidth="1"/>
    <col min="1544" max="1544" width="15.7109375" style="47" customWidth="1"/>
    <col min="1545" max="1792" width="9.140625" style="47"/>
    <col min="1793" max="1793" width="4.28515625" style="47" customWidth="1"/>
    <col min="1794" max="1794" width="15.7109375" style="47" customWidth="1"/>
    <col min="1795" max="1795" width="36.7109375" style="47" customWidth="1"/>
    <col min="1796" max="1797" width="6.7109375" style="47" customWidth="1"/>
    <col min="1798" max="1798" width="12.7109375" style="47" customWidth="1"/>
    <col min="1799" max="1799" width="13.28515625" style="47" customWidth="1"/>
    <col min="1800" max="1800" width="15.7109375" style="47" customWidth="1"/>
    <col min="1801" max="2048" width="9.140625" style="47"/>
    <col min="2049" max="2049" width="4.28515625" style="47" customWidth="1"/>
    <col min="2050" max="2050" width="15.7109375" style="47" customWidth="1"/>
    <col min="2051" max="2051" width="36.7109375" style="47" customWidth="1"/>
    <col min="2052" max="2053" width="6.7109375" style="47" customWidth="1"/>
    <col min="2054" max="2054" width="12.7109375" style="47" customWidth="1"/>
    <col min="2055" max="2055" width="13.28515625" style="47" customWidth="1"/>
    <col min="2056" max="2056" width="15.7109375" style="47" customWidth="1"/>
    <col min="2057" max="2304" width="9.140625" style="47"/>
    <col min="2305" max="2305" width="4.28515625" style="47" customWidth="1"/>
    <col min="2306" max="2306" width="15.7109375" style="47" customWidth="1"/>
    <col min="2307" max="2307" width="36.7109375" style="47" customWidth="1"/>
    <col min="2308" max="2309" width="6.7109375" style="47" customWidth="1"/>
    <col min="2310" max="2310" width="12.7109375" style="47" customWidth="1"/>
    <col min="2311" max="2311" width="13.28515625" style="47" customWidth="1"/>
    <col min="2312" max="2312" width="15.7109375" style="47" customWidth="1"/>
    <col min="2313" max="2560" width="9.140625" style="47"/>
    <col min="2561" max="2561" width="4.28515625" style="47" customWidth="1"/>
    <col min="2562" max="2562" width="15.7109375" style="47" customWidth="1"/>
    <col min="2563" max="2563" width="36.7109375" style="47" customWidth="1"/>
    <col min="2564" max="2565" width="6.7109375" style="47" customWidth="1"/>
    <col min="2566" max="2566" width="12.7109375" style="47" customWidth="1"/>
    <col min="2567" max="2567" width="13.28515625" style="47" customWidth="1"/>
    <col min="2568" max="2568" width="15.7109375" style="47" customWidth="1"/>
    <col min="2569" max="2816" width="9.140625" style="47"/>
    <col min="2817" max="2817" width="4.28515625" style="47" customWidth="1"/>
    <col min="2818" max="2818" width="15.7109375" style="47" customWidth="1"/>
    <col min="2819" max="2819" width="36.7109375" style="47" customWidth="1"/>
    <col min="2820" max="2821" width="6.7109375" style="47" customWidth="1"/>
    <col min="2822" max="2822" width="12.7109375" style="47" customWidth="1"/>
    <col min="2823" max="2823" width="13.28515625" style="47" customWidth="1"/>
    <col min="2824" max="2824" width="15.7109375" style="47" customWidth="1"/>
    <col min="2825" max="3072" width="9.140625" style="47"/>
    <col min="3073" max="3073" width="4.28515625" style="47" customWidth="1"/>
    <col min="3074" max="3074" width="15.7109375" style="47" customWidth="1"/>
    <col min="3075" max="3075" width="36.7109375" style="47" customWidth="1"/>
    <col min="3076" max="3077" width="6.7109375" style="47" customWidth="1"/>
    <col min="3078" max="3078" width="12.7109375" style="47" customWidth="1"/>
    <col min="3079" max="3079" width="13.28515625" style="47" customWidth="1"/>
    <col min="3080" max="3080" width="15.7109375" style="47" customWidth="1"/>
    <col min="3081" max="3328" width="9.140625" style="47"/>
    <col min="3329" max="3329" width="4.28515625" style="47" customWidth="1"/>
    <col min="3330" max="3330" width="15.7109375" style="47" customWidth="1"/>
    <col min="3331" max="3331" width="36.7109375" style="47" customWidth="1"/>
    <col min="3332" max="3333" width="6.7109375" style="47" customWidth="1"/>
    <col min="3334" max="3334" width="12.7109375" style="47" customWidth="1"/>
    <col min="3335" max="3335" width="13.28515625" style="47" customWidth="1"/>
    <col min="3336" max="3336" width="15.7109375" style="47" customWidth="1"/>
    <col min="3337" max="3584" width="9.140625" style="47"/>
    <col min="3585" max="3585" width="4.28515625" style="47" customWidth="1"/>
    <col min="3586" max="3586" width="15.7109375" style="47" customWidth="1"/>
    <col min="3587" max="3587" width="36.7109375" style="47" customWidth="1"/>
    <col min="3588" max="3589" width="6.7109375" style="47" customWidth="1"/>
    <col min="3590" max="3590" width="12.7109375" style="47" customWidth="1"/>
    <col min="3591" max="3591" width="13.28515625" style="47" customWidth="1"/>
    <col min="3592" max="3592" width="15.7109375" style="47" customWidth="1"/>
    <col min="3593" max="3840" width="9.140625" style="47"/>
    <col min="3841" max="3841" width="4.28515625" style="47" customWidth="1"/>
    <col min="3842" max="3842" width="15.7109375" style="47" customWidth="1"/>
    <col min="3843" max="3843" width="36.7109375" style="47" customWidth="1"/>
    <col min="3844" max="3845" width="6.7109375" style="47" customWidth="1"/>
    <col min="3846" max="3846" width="12.7109375" style="47" customWidth="1"/>
    <col min="3847" max="3847" width="13.28515625" style="47" customWidth="1"/>
    <col min="3848" max="3848" width="15.7109375" style="47" customWidth="1"/>
    <col min="3849" max="4096" width="9.140625" style="47"/>
    <col min="4097" max="4097" width="4.28515625" style="47" customWidth="1"/>
    <col min="4098" max="4098" width="15.7109375" style="47" customWidth="1"/>
    <col min="4099" max="4099" width="36.7109375" style="47" customWidth="1"/>
    <col min="4100" max="4101" width="6.7109375" style="47" customWidth="1"/>
    <col min="4102" max="4102" width="12.7109375" style="47" customWidth="1"/>
    <col min="4103" max="4103" width="13.28515625" style="47" customWidth="1"/>
    <col min="4104" max="4104" width="15.7109375" style="47" customWidth="1"/>
    <col min="4105" max="4352" width="9.140625" style="47"/>
    <col min="4353" max="4353" width="4.28515625" style="47" customWidth="1"/>
    <col min="4354" max="4354" width="15.7109375" style="47" customWidth="1"/>
    <col min="4355" max="4355" width="36.7109375" style="47" customWidth="1"/>
    <col min="4356" max="4357" width="6.7109375" style="47" customWidth="1"/>
    <col min="4358" max="4358" width="12.7109375" style="47" customWidth="1"/>
    <col min="4359" max="4359" width="13.28515625" style="47" customWidth="1"/>
    <col min="4360" max="4360" width="15.7109375" style="47" customWidth="1"/>
    <col min="4361" max="4608" width="9.140625" style="47"/>
    <col min="4609" max="4609" width="4.28515625" style="47" customWidth="1"/>
    <col min="4610" max="4610" width="15.7109375" style="47" customWidth="1"/>
    <col min="4611" max="4611" width="36.7109375" style="47" customWidth="1"/>
    <col min="4612" max="4613" width="6.7109375" style="47" customWidth="1"/>
    <col min="4614" max="4614" width="12.7109375" style="47" customWidth="1"/>
    <col min="4615" max="4615" width="13.28515625" style="47" customWidth="1"/>
    <col min="4616" max="4616" width="15.7109375" style="47" customWidth="1"/>
    <col min="4617" max="4864" width="9.140625" style="47"/>
    <col min="4865" max="4865" width="4.28515625" style="47" customWidth="1"/>
    <col min="4866" max="4866" width="15.7109375" style="47" customWidth="1"/>
    <col min="4867" max="4867" width="36.7109375" style="47" customWidth="1"/>
    <col min="4868" max="4869" width="6.7109375" style="47" customWidth="1"/>
    <col min="4870" max="4870" width="12.7109375" style="47" customWidth="1"/>
    <col min="4871" max="4871" width="13.28515625" style="47" customWidth="1"/>
    <col min="4872" max="4872" width="15.7109375" style="47" customWidth="1"/>
    <col min="4873" max="5120" width="9.140625" style="47"/>
    <col min="5121" max="5121" width="4.28515625" style="47" customWidth="1"/>
    <col min="5122" max="5122" width="15.7109375" style="47" customWidth="1"/>
    <col min="5123" max="5123" width="36.7109375" style="47" customWidth="1"/>
    <col min="5124" max="5125" width="6.7109375" style="47" customWidth="1"/>
    <col min="5126" max="5126" width="12.7109375" style="47" customWidth="1"/>
    <col min="5127" max="5127" width="13.28515625" style="47" customWidth="1"/>
    <col min="5128" max="5128" width="15.7109375" style="47" customWidth="1"/>
    <col min="5129" max="5376" width="9.140625" style="47"/>
    <col min="5377" max="5377" width="4.28515625" style="47" customWidth="1"/>
    <col min="5378" max="5378" width="15.7109375" style="47" customWidth="1"/>
    <col min="5379" max="5379" width="36.7109375" style="47" customWidth="1"/>
    <col min="5380" max="5381" width="6.7109375" style="47" customWidth="1"/>
    <col min="5382" max="5382" width="12.7109375" style="47" customWidth="1"/>
    <col min="5383" max="5383" width="13.28515625" style="47" customWidth="1"/>
    <col min="5384" max="5384" width="15.7109375" style="47" customWidth="1"/>
    <col min="5385" max="5632" width="9.140625" style="47"/>
    <col min="5633" max="5633" width="4.28515625" style="47" customWidth="1"/>
    <col min="5634" max="5634" width="15.7109375" style="47" customWidth="1"/>
    <col min="5635" max="5635" width="36.7109375" style="47" customWidth="1"/>
    <col min="5636" max="5637" width="6.7109375" style="47" customWidth="1"/>
    <col min="5638" max="5638" width="12.7109375" style="47" customWidth="1"/>
    <col min="5639" max="5639" width="13.28515625" style="47" customWidth="1"/>
    <col min="5640" max="5640" width="15.7109375" style="47" customWidth="1"/>
    <col min="5641" max="5888" width="9.140625" style="47"/>
    <col min="5889" max="5889" width="4.28515625" style="47" customWidth="1"/>
    <col min="5890" max="5890" width="15.7109375" style="47" customWidth="1"/>
    <col min="5891" max="5891" width="36.7109375" style="47" customWidth="1"/>
    <col min="5892" max="5893" width="6.7109375" style="47" customWidth="1"/>
    <col min="5894" max="5894" width="12.7109375" style="47" customWidth="1"/>
    <col min="5895" max="5895" width="13.28515625" style="47" customWidth="1"/>
    <col min="5896" max="5896" width="15.7109375" style="47" customWidth="1"/>
    <col min="5897" max="6144" width="9.140625" style="47"/>
    <col min="6145" max="6145" width="4.28515625" style="47" customWidth="1"/>
    <col min="6146" max="6146" width="15.7109375" style="47" customWidth="1"/>
    <col min="6147" max="6147" width="36.7109375" style="47" customWidth="1"/>
    <col min="6148" max="6149" width="6.7109375" style="47" customWidth="1"/>
    <col min="6150" max="6150" width="12.7109375" style="47" customWidth="1"/>
    <col min="6151" max="6151" width="13.28515625" style="47" customWidth="1"/>
    <col min="6152" max="6152" width="15.7109375" style="47" customWidth="1"/>
    <col min="6153" max="6400" width="9.140625" style="47"/>
    <col min="6401" max="6401" width="4.28515625" style="47" customWidth="1"/>
    <col min="6402" max="6402" width="15.7109375" style="47" customWidth="1"/>
    <col min="6403" max="6403" width="36.7109375" style="47" customWidth="1"/>
    <col min="6404" max="6405" width="6.7109375" style="47" customWidth="1"/>
    <col min="6406" max="6406" width="12.7109375" style="47" customWidth="1"/>
    <col min="6407" max="6407" width="13.28515625" style="47" customWidth="1"/>
    <col min="6408" max="6408" width="15.7109375" style="47" customWidth="1"/>
    <col min="6409" max="6656" width="9.140625" style="47"/>
    <col min="6657" max="6657" width="4.28515625" style="47" customWidth="1"/>
    <col min="6658" max="6658" width="15.7109375" style="47" customWidth="1"/>
    <col min="6659" max="6659" width="36.7109375" style="47" customWidth="1"/>
    <col min="6660" max="6661" width="6.7109375" style="47" customWidth="1"/>
    <col min="6662" max="6662" width="12.7109375" style="47" customWidth="1"/>
    <col min="6663" max="6663" width="13.28515625" style="47" customWidth="1"/>
    <col min="6664" max="6664" width="15.7109375" style="47" customWidth="1"/>
    <col min="6665" max="6912" width="9.140625" style="47"/>
    <col min="6913" max="6913" width="4.28515625" style="47" customWidth="1"/>
    <col min="6914" max="6914" width="15.7109375" style="47" customWidth="1"/>
    <col min="6915" max="6915" width="36.7109375" style="47" customWidth="1"/>
    <col min="6916" max="6917" width="6.7109375" style="47" customWidth="1"/>
    <col min="6918" max="6918" width="12.7109375" style="47" customWidth="1"/>
    <col min="6919" max="6919" width="13.28515625" style="47" customWidth="1"/>
    <col min="6920" max="6920" width="15.7109375" style="47" customWidth="1"/>
    <col min="6921" max="7168" width="9.140625" style="47"/>
    <col min="7169" max="7169" width="4.28515625" style="47" customWidth="1"/>
    <col min="7170" max="7170" width="15.7109375" style="47" customWidth="1"/>
    <col min="7171" max="7171" width="36.7109375" style="47" customWidth="1"/>
    <col min="7172" max="7173" width="6.7109375" style="47" customWidth="1"/>
    <col min="7174" max="7174" width="12.7109375" style="47" customWidth="1"/>
    <col min="7175" max="7175" width="13.28515625" style="47" customWidth="1"/>
    <col min="7176" max="7176" width="15.7109375" style="47" customWidth="1"/>
    <col min="7177" max="7424" width="9.140625" style="47"/>
    <col min="7425" max="7425" width="4.28515625" style="47" customWidth="1"/>
    <col min="7426" max="7426" width="15.7109375" style="47" customWidth="1"/>
    <col min="7427" max="7427" width="36.7109375" style="47" customWidth="1"/>
    <col min="7428" max="7429" width="6.7109375" style="47" customWidth="1"/>
    <col min="7430" max="7430" width="12.7109375" style="47" customWidth="1"/>
    <col min="7431" max="7431" width="13.28515625" style="47" customWidth="1"/>
    <col min="7432" max="7432" width="15.7109375" style="47" customWidth="1"/>
    <col min="7433" max="7680" width="9.140625" style="47"/>
    <col min="7681" max="7681" width="4.28515625" style="47" customWidth="1"/>
    <col min="7682" max="7682" width="15.7109375" style="47" customWidth="1"/>
    <col min="7683" max="7683" width="36.7109375" style="47" customWidth="1"/>
    <col min="7684" max="7685" width="6.7109375" style="47" customWidth="1"/>
    <col min="7686" max="7686" width="12.7109375" style="47" customWidth="1"/>
    <col min="7687" max="7687" width="13.28515625" style="47" customWidth="1"/>
    <col min="7688" max="7688" width="15.7109375" style="47" customWidth="1"/>
    <col min="7689" max="7936" width="9.140625" style="47"/>
    <col min="7937" max="7937" width="4.28515625" style="47" customWidth="1"/>
    <col min="7938" max="7938" width="15.7109375" style="47" customWidth="1"/>
    <col min="7939" max="7939" width="36.7109375" style="47" customWidth="1"/>
    <col min="7940" max="7941" width="6.7109375" style="47" customWidth="1"/>
    <col min="7942" max="7942" width="12.7109375" style="47" customWidth="1"/>
    <col min="7943" max="7943" width="13.28515625" style="47" customWidth="1"/>
    <col min="7944" max="7944" width="15.7109375" style="47" customWidth="1"/>
    <col min="7945" max="8192" width="9.140625" style="47"/>
    <col min="8193" max="8193" width="4.28515625" style="47" customWidth="1"/>
    <col min="8194" max="8194" width="15.7109375" style="47" customWidth="1"/>
    <col min="8195" max="8195" width="36.7109375" style="47" customWidth="1"/>
    <col min="8196" max="8197" width="6.7109375" style="47" customWidth="1"/>
    <col min="8198" max="8198" width="12.7109375" style="47" customWidth="1"/>
    <col min="8199" max="8199" width="13.28515625" style="47" customWidth="1"/>
    <col min="8200" max="8200" width="15.7109375" style="47" customWidth="1"/>
    <col min="8201" max="8448" width="9.140625" style="47"/>
    <col min="8449" max="8449" width="4.28515625" style="47" customWidth="1"/>
    <col min="8450" max="8450" width="15.7109375" style="47" customWidth="1"/>
    <col min="8451" max="8451" width="36.7109375" style="47" customWidth="1"/>
    <col min="8452" max="8453" width="6.7109375" style="47" customWidth="1"/>
    <col min="8454" max="8454" width="12.7109375" style="47" customWidth="1"/>
    <col min="8455" max="8455" width="13.28515625" style="47" customWidth="1"/>
    <col min="8456" max="8456" width="15.7109375" style="47" customWidth="1"/>
    <col min="8457" max="8704" width="9.140625" style="47"/>
    <col min="8705" max="8705" width="4.28515625" style="47" customWidth="1"/>
    <col min="8706" max="8706" width="15.7109375" style="47" customWidth="1"/>
    <col min="8707" max="8707" width="36.7109375" style="47" customWidth="1"/>
    <col min="8708" max="8709" width="6.7109375" style="47" customWidth="1"/>
    <col min="8710" max="8710" width="12.7109375" style="47" customWidth="1"/>
    <col min="8711" max="8711" width="13.28515625" style="47" customWidth="1"/>
    <col min="8712" max="8712" width="15.7109375" style="47" customWidth="1"/>
    <col min="8713" max="8960" width="9.140625" style="47"/>
    <col min="8961" max="8961" width="4.28515625" style="47" customWidth="1"/>
    <col min="8962" max="8962" width="15.7109375" style="47" customWidth="1"/>
    <col min="8963" max="8963" width="36.7109375" style="47" customWidth="1"/>
    <col min="8964" max="8965" width="6.7109375" style="47" customWidth="1"/>
    <col min="8966" max="8966" width="12.7109375" style="47" customWidth="1"/>
    <col min="8967" max="8967" width="13.28515625" style="47" customWidth="1"/>
    <col min="8968" max="8968" width="15.7109375" style="47" customWidth="1"/>
    <col min="8969" max="9216" width="9.140625" style="47"/>
    <col min="9217" max="9217" width="4.28515625" style="47" customWidth="1"/>
    <col min="9218" max="9218" width="15.7109375" style="47" customWidth="1"/>
    <col min="9219" max="9219" width="36.7109375" style="47" customWidth="1"/>
    <col min="9220" max="9221" width="6.7109375" style="47" customWidth="1"/>
    <col min="9222" max="9222" width="12.7109375" style="47" customWidth="1"/>
    <col min="9223" max="9223" width="13.28515625" style="47" customWidth="1"/>
    <col min="9224" max="9224" width="15.7109375" style="47" customWidth="1"/>
    <col min="9225" max="9472" width="9.140625" style="47"/>
    <col min="9473" max="9473" width="4.28515625" style="47" customWidth="1"/>
    <col min="9474" max="9474" width="15.7109375" style="47" customWidth="1"/>
    <col min="9475" max="9475" width="36.7109375" style="47" customWidth="1"/>
    <col min="9476" max="9477" width="6.7109375" style="47" customWidth="1"/>
    <col min="9478" max="9478" width="12.7109375" style="47" customWidth="1"/>
    <col min="9479" max="9479" width="13.28515625" style="47" customWidth="1"/>
    <col min="9480" max="9480" width="15.7109375" style="47" customWidth="1"/>
    <col min="9481" max="9728" width="9.140625" style="47"/>
    <col min="9729" max="9729" width="4.28515625" style="47" customWidth="1"/>
    <col min="9730" max="9730" width="15.7109375" style="47" customWidth="1"/>
    <col min="9731" max="9731" width="36.7109375" style="47" customWidth="1"/>
    <col min="9732" max="9733" width="6.7109375" style="47" customWidth="1"/>
    <col min="9734" max="9734" width="12.7109375" style="47" customWidth="1"/>
    <col min="9735" max="9735" width="13.28515625" style="47" customWidth="1"/>
    <col min="9736" max="9736" width="15.7109375" style="47" customWidth="1"/>
    <col min="9737" max="9984" width="9.140625" style="47"/>
    <col min="9985" max="9985" width="4.28515625" style="47" customWidth="1"/>
    <col min="9986" max="9986" width="15.7109375" style="47" customWidth="1"/>
    <col min="9987" max="9987" width="36.7109375" style="47" customWidth="1"/>
    <col min="9988" max="9989" width="6.7109375" style="47" customWidth="1"/>
    <col min="9990" max="9990" width="12.7109375" style="47" customWidth="1"/>
    <col min="9991" max="9991" width="13.28515625" style="47" customWidth="1"/>
    <col min="9992" max="9992" width="15.7109375" style="47" customWidth="1"/>
    <col min="9993" max="10240" width="9.140625" style="47"/>
    <col min="10241" max="10241" width="4.28515625" style="47" customWidth="1"/>
    <col min="10242" max="10242" width="15.7109375" style="47" customWidth="1"/>
    <col min="10243" max="10243" width="36.7109375" style="47" customWidth="1"/>
    <col min="10244" max="10245" width="6.7109375" style="47" customWidth="1"/>
    <col min="10246" max="10246" width="12.7109375" style="47" customWidth="1"/>
    <col min="10247" max="10247" width="13.28515625" style="47" customWidth="1"/>
    <col min="10248" max="10248" width="15.7109375" style="47" customWidth="1"/>
    <col min="10249" max="10496" width="9.140625" style="47"/>
    <col min="10497" max="10497" width="4.28515625" style="47" customWidth="1"/>
    <col min="10498" max="10498" width="15.7109375" style="47" customWidth="1"/>
    <col min="10499" max="10499" width="36.7109375" style="47" customWidth="1"/>
    <col min="10500" max="10501" width="6.7109375" style="47" customWidth="1"/>
    <col min="10502" max="10502" width="12.7109375" style="47" customWidth="1"/>
    <col min="10503" max="10503" width="13.28515625" style="47" customWidth="1"/>
    <col min="10504" max="10504" width="15.7109375" style="47" customWidth="1"/>
    <col min="10505" max="10752" width="9.140625" style="47"/>
    <col min="10753" max="10753" width="4.28515625" style="47" customWidth="1"/>
    <col min="10754" max="10754" width="15.7109375" style="47" customWidth="1"/>
    <col min="10755" max="10755" width="36.7109375" style="47" customWidth="1"/>
    <col min="10756" max="10757" width="6.7109375" style="47" customWidth="1"/>
    <col min="10758" max="10758" width="12.7109375" style="47" customWidth="1"/>
    <col min="10759" max="10759" width="13.28515625" style="47" customWidth="1"/>
    <col min="10760" max="10760" width="15.7109375" style="47" customWidth="1"/>
    <col min="10761" max="11008" width="9.140625" style="47"/>
    <col min="11009" max="11009" width="4.28515625" style="47" customWidth="1"/>
    <col min="11010" max="11010" width="15.7109375" style="47" customWidth="1"/>
    <col min="11011" max="11011" width="36.7109375" style="47" customWidth="1"/>
    <col min="11012" max="11013" width="6.7109375" style="47" customWidth="1"/>
    <col min="11014" max="11014" width="12.7109375" style="47" customWidth="1"/>
    <col min="11015" max="11015" width="13.28515625" style="47" customWidth="1"/>
    <col min="11016" max="11016" width="15.7109375" style="47" customWidth="1"/>
    <col min="11017" max="11264" width="9.140625" style="47"/>
    <col min="11265" max="11265" width="4.28515625" style="47" customWidth="1"/>
    <col min="11266" max="11266" width="15.7109375" style="47" customWidth="1"/>
    <col min="11267" max="11267" width="36.7109375" style="47" customWidth="1"/>
    <col min="11268" max="11269" width="6.7109375" style="47" customWidth="1"/>
    <col min="11270" max="11270" width="12.7109375" style="47" customWidth="1"/>
    <col min="11271" max="11271" width="13.28515625" style="47" customWidth="1"/>
    <col min="11272" max="11272" width="15.7109375" style="47" customWidth="1"/>
    <col min="11273" max="11520" width="9.140625" style="47"/>
    <col min="11521" max="11521" width="4.28515625" style="47" customWidth="1"/>
    <col min="11522" max="11522" width="15.7109375" style="47" customWidth="1"/>
    <col min="11523" max="11523" width="36.7109375" style="47" customWidth="1"/>
    <col min="11524" max="11525" width="6.7109375" style="47" customWidth="1"/>
    <col min="11526" max="11526" width="12.7109375" style="47" customWidth="1"/>
    <col min="11527" max="11527" width="13.28515625" style="47" customWidth="1"/>
    <col min="11528" max="11528" width="15.7109375" style="47" customWidth="1"/>
    <col min="11529" max="11776" width="9.140625" style="47"/>
    <col min="11777" max="11777" width="4.28515625" style="47" customWidth="1"/>
    <col min="11778" max="11778" width="15.7109375" style="47" customWidth="1"/>
    <col min="11779" max="11779" width="36.7109375" style="47" customWidth="1"/>
    <col min="11780" max="11781" width="6.7109375" style="47" customWidth="1"/>
    <col min="11782" max="11782" width="12.7109375" style="47" customWidth="1"/>
    <col min="11783" max="11783" width="13.28515625" style="47" customWidth="1"/>
    <col min="11784" max="11784" width="15.7109375" style="47" customWidth="1"/>
    <col min="11785" max="12032" width="9.140625" style="47"/>
    <col min="12033" max="12033" width="4.28515625" style="47" customWidth="1"/>
    <col min="12034" max="12034" width="15.7109375" style="47" customWidth="1"/>
    <col min="12035" max="12035" width="36.7109375" style="47" customWidth="1"/>
    <col min="12036" max="12037" width="6.7109375" style="47" customWidth="1"/>
    <col min="12038" max="12038" width="12.7109375" style="47" customWidth="1"/>
    <col min="12039" max="12039" width="13.28515625" style="47" customWidth="1"/>
    <col min="12040" max="12040" width="15.7109375" style="47" customWidth="1"/>
    <col min="12041" max="12288" width="9.140625" style="47"/>
    <col min="12289" max="12289" width="4.28515625" style="47" customWidth="1"/>
    <col min="12290" max="12290" width="15.7109375" style="47" customWidth="1"/>
    <col min="12291" max="12291" width="36.7109375" style="47" customWidth="1"/>
    <col min="12292" max="12293" width="6.7109375" style="47" customWidth="1"/>
    <col min="12294" max="12294" width="12.7109375" style="47" customWidth="1"/>
    <col min="12295" max="12295" width="13.28515625" style="47" customWidth="1"/>
    <col min="12296" max="12296" width="15.7109375" style="47" customWidth="1"/>
    <col min="12297" max="12544" width="9.140625" style="47"/>
    <col min="12545" max="12545" width="4.28515625" style="47" customWidth="1"/>
    <col min="12546" max="12546" width="15.7109375" style="47" customWidth="1"/>
    <col min="12547" max="12547" width="36.7109375" style="47" customWidth="1"/>
    <col min="12548" max="12549" width="6.7109375" style="47" customWidth="1"/>
    <col min="12550" max="12550" width="12.7109375" style="47" customWidth="1"/>
    <col min="12551" max="12551" width="13.28515625" style="47" customWidth="1"/>
    <col min="12552" max="12552" width="15.7109375" style="47" customWidth="1"/>
    <col min="12553" max="12800" width="9.140625" style="47"/>
    <col min="12801" max="12801" width="4.28515625" style="47" customWidth="1"/>
    <col min="12802" max="12802" width="15.7109375" style="47" customWidth="1"/>
    <col min="12803" max="12803" width="36.7109375" style="47" customWidth="1"/>
    <col min="12804" max="12805" width="6.7109375" style="47" customWidth="1"/>
    <col min="12806" max="12806" width="12.7109375" style="47" customWidth="1"/>
    <col min="12807" max="12807" width="13.28515625" style="47" customWidth="1"/>
    <col min="12808" max="12808" width="15.7109375" style="47" customWidth="1"/>
    <col min="12809" max="13056" width="9.140625" style="47"/>
    <col min="13057" max="13057" width="4.28515625" style="47" customWidth="1"/>
    <col min="13058" max="13058" width="15.7109375" style="47" customWidth="1"/>
    <col min="13059" max="13059" width="36.7109375" style="47" customWidth="1"/>
    <col min="13060" max="13061" width="6.7109375" style="47" customWidth="1"/>
    <col min="13062" max="13062" width="12.7109375" style="47" customWidth="1"/>
    <col min="13063" max="13063" width="13.28515625" style="47" customWidth="1"/>
    <col min="13064" max="13064" width="15.7109375" style="47" customWidth="1"/>
    <col min="13065" max="13312" width="9.140625" style="47"/>
    <col min="13313" max="13313" width="4.28515625" style="47" customWidth="1"/>
    <col min="13314" max="13314" width="15.7109375" style="47" customWidth="1"/>
    <col min="13315" max="13315" width="36.7109375" style="47" customWidth="1"/>
    <col min="13316" max="13317" width="6.7109375" style="47" customWidth="1"/>
    <col min="13318" max="13318" width="12.7109375" style="47" customWidth="1"/>
    <col min="13319" max="13319" width="13.28515625" style="47" customWidth="1"/>
    <col min="13320" max="13320" width="15.7109375" style="47" customWidth="1"/>
    <col min="13321" max="13568" width="9.140625" style="47"/>
    <col min="13569" max="13569" width="4.28515625" style="47" customWidth="1"/>
    <col min="13570" max="13570" width="15.7109375" style="47" customWidth="1"/>
    <col min="13571" max="13571" width="36.7109375" style="47" customWidth="1"/>
    <col min="13572" max="13573" width="6.7109375" style="47" customWidth="1"/>
    <col min="13574" max="13574" width="12.7109375" style="47" customWidth="1"/>
    <col min="13575" max="13575" width="13.28515625" style="47" customWidth="1"/>
    <col min="13576" max="13576" width="15.7109375" style="47" customWidth="1"/>
    <col min="13577" max="13824" width="9.140625" style="47"/>
    <col min="13825" max="13825" width="4.28515625" style="47" customWidth="1"/>
    <col min="13826" max="13826" width="15.7109375" style="47" customWidth="1"/>
    <col min="13827" max="13827" width="36.7109375" style="47" customWidth="1"/>
    <col min="13828" max="13829" width="6.7109375" style="47" customWidth="1"/>
    <col min="13830" max="13830" width="12.7109375" style="47" customWidth="1"/>
    <col min="13831" max="13831" width="13.28515625" style="47" customWidth="1"/>
    <col min="13832" max="13832" width="15.7109375" style="47" customWidth="1"/>
    <col min="13833" max="14080" width="9.140625" style="47"/>
    <col min="14081" max="14081" width="4.28515625" style="47" customWidth="1"/>
    <col min="14082" max="14082" width="15.7109375" style="47" customWidth="1"/>
    <col min="14083" max="14083" width="36.7109375" style="47" customWidth="1"/>
    <col min="14084" max="14085" width="6.7109375" style="47" customWidth="1"/>
    <col min="14086" max="14086" width="12.7109375" style="47" customWidth="1"/>
    <col min="14087" max="14087" width="13.28515625" style="47" customWidth="1"/>
    <col min="14088" max="14088" width="15.7109375" style="47" customWidth="1"/>
    <col min="14089" max="14336" width="9.140625" style="47"/>
    <col min="14337" max="14337" width="4.28515625" style="47" customWidth="1"/>
    <col min="14338" max="14338" width="15.7109375" style="47" customWidth="1"/>
    <col min="14339" max="14339" width="36.7109375" style="47" customWidth="1"/>
    <col min="14340" max="14341" width="6.7109375" style="47" customWidth="1"/>
    <col min="14342" max="14342" width="12.7109375" style="47" customWidth="1"/>
    <col min="14343" max="14343" width="13.28515625" style="47" customWidth="1"/>
    <col min="14344" max="14344" width="15.7109375" style="47" customWidth="1"/>
    <col min="14345" max="14592" width="9.140625" style="47"/>
    <col min="14593" max="14593" width="4.28515625" style="47" customWidth="1"/>
    <col min="14594" max="14594" width="15.7109375" style="47" customWidth="1"/>
    <col min="14595" max="14595" width="36.7109375" style="47" customWidth="1"/>
    <col min="14596" max="14597" width="6.7109375" style="47" customWidth="1"/>
    <col min="14598" max="14598" width="12.7109375" style="47" customWidth="1"/>
    <col min="14599" max="14599" width="13.28515625" style="47" customWidth="1"/>
    <col min="14600" max="14600" width="15.7109375" style="47" customWidth="1"/>
    <col min="14601" max="14848" width="9.140625" style="47"/>
    <col min="14849" max="14849" width="4.28515625" style="47" customWidth="1"/>
    <col min="14850" max="14850" width="15.7109375" style="47" customWidth="1"/>
    <col min="14851" max="14851" width="36.7109375" style="47" customWidth="1"/>
    <col min="14852" max="14853" width="6.7109375" style="47" customWidth="1"/>
    <col min="14854" max="14854" width="12.7109375" style="47" customWidth="1"/>
    <col min="14855" max="14855" width="13.28515625" style="47" customWidth="1"/>
    <col min="14856" max="14856" width="15.7109375" style="47" customWidth="1"/>
    <col min="14857" max="15104" width="9.140625" style="47"/>
    <col min="15105" max="15105" width="4.28515625" style="47" customWidth="1"/>
    <col min="15106" max="15106" width="15.7109375" style="47" customWidth="1"/>
    <col min="15107" max="15107" width="36.7109375" style="47" customWidth="1"/>
    <col min="15108" max="15109" width="6.7109375" style="47" customWidth="1"/>
    <col min="15110" max="15110" width="12.7109375" style="47" customWidth="1"/>
    <col min="15111" max="15111" width="13.28515625" style="47" customWidth="1"/>
    <col min="15112" max="15112" width="15.7109375" style="47" customWidth="1"/>
    <col min="15113" max="15360" width="9.140625" style="47"/>
    <col min="15361" max="15361" width="4.28515625" style="47" customWidth="1"/>
    <col min="15362" max="15362" width="15.7109375" style="47" customWidth="1"/>
    <col min="15363" max="15363" width="36.7109375" style="47" customWidth="1"/>
    <col min="15364" max="15365" width="6.7109375" style="47" customWidth="1"/>
    <col min="15366" max="15366" width="12.7109375" style="47" customWidth="1"/>
    <col min="15367" max="15367" width="13.28515625" style="47" customWidth="1"/>
    <col min="15368" max="15368" width="15.7109375" style="47" customWidth="1"/>
    <col min="15369" max="15616" width="9.140625" style="47"/>
    <col min="15617" max="15617" width="4.28515625" style="47" customWidth="1"/>
    <col min="15618" max="15618" width="15.7109375" style="47" customWidth="1"/>
    <col min="15619" max="15619" width="36.7109375" style="47" customWidth="1"/>
    <col min="15620" max="15621" width="6.7109375" style="47" customWidth="1"/>
    <col min="15622" max="15622" width="12.7109375" style="47" customWidth="1"/>
    <col min="15623" max="15623" width="13.28515625" style="47" customWidth="1"/>
    <col min="15624" max="15624" width="15.7109375" style="47" customWidth="1"/>
    <col min="15625" max="15872" width="9.140625" style="47"/>
    <col min="15873" max="15873" width="4.28515625" style="47" customWidth="1"/>
    <col min="15874" max="15874" width="15.7109375" style="47" customWidth="1"/>
    <col min="15875" max="15875" width="36.7109375" style="47" customWidth="1"/>
    <col min="15876" max="15877" width="6.7109375" style="47" customWidth="1"/>
    <col min="15878" max="15878" width="12.7109375" style="47" customWidth="1"/>
    <col min="15879" max="15879" width="13.28515625" style="47" customWidth="1"/>
    <col min="15880" max="15880" width="15.7109375" style="47" customWidth="1"/>
    <col min="15881" max="16128" width="9.140625" style="47"/>
    <col min="16129" max="16129" width="4.28515625" style="47" customWidth="1"/>
    <col min="16130" max="16130" width="15.7109375" style="47" customWidth="1"/>
    <col min="16131" max="16131" width="36.7109375" style="47" customWidth="1"/>
    <col min="16132" max="16133" width="6.7109375" style="47" customWidth="1"/>
    <col min="16134" max="16134" width="12.7109375" style="47" customWidth="1"/>
    <col min="16135" max="16135" width="13.28515625" style="47" customWidth="1"/>
    <col min="16136" max="16136" width="15.7109375" style="47" customWidth="1"/>
    <col min="16137" max="16384" width="9.140625" style="47"/>
  </cols>
  <sheetData>
    <row r="1" spans="1:7" s="45" customFormat="1" ht="25.5" x14ac:dyDescent="0.25">
      <c r="A1" s="42" t="s">
        <v>552</v>
      </c>
      <c r="B1" s="43" t="s">
        <v>574</v>
      </c>
      <c r="C1" s="43" t="s">
        <v>553</v>
      </c>
      <c r="D1" s="44" t="s">
        <v>554</v>
      </c>
      <c r="E1" s="43" t="s">
        <v>555</v>
      </c>
      <c r="F1" s="51" t="s">
        <v>575</v>
      </c>
      <c r="G1" s="44" t="s">
        <v>576</v>
      </c>
    </row>
    <row r="2" spans="1:7" s="45" customFormat="1" x14ac:dyDescent="0.25">
      <c r="A2" s="52"/>
      <c r="B2" s="53"/>
      <c r="C2" s="53"/>
      <c r="D2" s="54"/>
      <c r="E2" s="53"/>
      <c r="F2" s="54"/>
      <c r="G2" s="48"/>
    </row>
    <row r="3" spans="1:7" s="45" customFormat="1" x14ac:dyDescent="0.25">
      <c r="A3" s="52"/>
      <c r="B3" s="53"/>
      <c r="C3" s="53"/>
      <c r="D3" s="54"/>
      <c r="E3" s="53"/>
      <c r="F3" s="54"/>
      <c r="G3" s="48"/>
    </row>
    <row r="4" spans="1:7" s="45" customFormat="1" ht="165.75" x14ac:dyDescent="0.25">
      <c r="A4" s="55">
        <v>1</v>
      </c>
      <c r="B4" s="53" t="s">
        <v>577</v>
      </c>
      <c r="C4" s="53" t="s">
        <v>578</v>
      </c>
      <c r="D4" s="54">
        <v>1</v>
      </c>
      <c r="E4" s="53" t="s">
        <v>16</v>
      </c>
      <c r="F4" s="54"/>
      <c r="G4" s="115">
        <f>D4*F4</f>
        <v>0</v>
      </c>
    </row>
    <row r="5" spans="1:7" s="45" customFormat="1" x14ac:dyDescent="0.25">
      <c r="A5" s="55"/>
      <c r="B5" s="53"/>
      <c r="C5" s="53"/>
      <c r="D5" s="54"/>
      <c r="E5" s="53"/>
      <c r="F5" s="54"/>
      <c r="G5" s="115"/>
    </row>
    <row r="6" spans="1:7" s="45" customFormat="1" ht="165.75" x14ac:dyDescent="0.25">
      <c r="A6" s="55">
        <v>2</v>
      </c>
      <c r="B6" s="53" t="s">
        <v>579</v>
      </c>
      <c r="C6" s="53" t="s">
        <v>580</v>
      </c>
      <c r="D6" s="54">
        <v>3</v>
      </c>
      <c r="E6" s="53" t="s">
        <v>16</v>
      </c>
      <c r="F6" s="54"/>
      <c r="G6" s="115">
        <f>D6*F6</f>
        <v>0</v>
      </c>
    </row>
    <row r="7" spans="1:7" s="45" customFormat="1" x14ac:dyDescent="0.25">
      <c r="A7" s="52"/>
      <c r="B7" s="50"/>
      <c r="C7" s="50"/>
      <c r="D7" s="56"/>
      <c r="E7" s="50"/>
      <c r="F7" s="57"/>
      <c r="G7" s="115"/>
    </row>
    <row r="8" spans="1:7" ht="165.75" x14ac:dyDescent="0.25">
      <c r="A8" s="46">
        <v>3</v>
      </c>
      <c r="B8" s="47" t="s">
        <v>581</v>
      </c>
      <c r="C8" s="47" t="s">
        <v>582</v>
      </c>
      <c r="D8" s="48">
        <v>1</v>
      </c>
      <c r="E8" s="47" t="s">
        <v>16</v>
      </c>
      <c r="F8" s="115"/>
      <c r="G8" s="115">
        <f t="shared" ref="G8:G38" si="0">D8*F8</f>
        <v>0</v>
      </c>
    </row>
    <row r="9" spans="1:7" x14ac:dyDescent="0.25">
      <c r="F9" s="115"/>
      <c r="G9" s="115"/>
    </row>
    <row r="10" spans="1:7" ht="165.75" x14ac:dyDescent="0.25">
      <c r="A10" s="46">
        <v>4</v>
      </c>
      <c r="B10" s="47" t="s">
        <v>583</v>
      </c>
      <c r="C10" s="47" t="s">
        <v>584</v>
      </c>
      <c r="D10" s="48">
        <v>1</v>
      </c>
      <c r="E10" s="47" t="s">
        <v>16</v>
      </c>
      <c r="F10" s="115"/>
      <c r="G10" s="115">
        <f t="shared" si="0"/>
        <v>0</v>
      </c>
    </row>
    <row r="11" spans="1:7" x14ac:dyDescent="0.25">
      <c r="F11" s="115"/>
      <c r="G11" s="115"/>
    </row>
    <row r="12" spans="1:7" ht="165.75" x14ac:dyDescent="0.25">
      <c r="A12" s="46">
        <v>5</v>
      </c>
      <c r="B12" s="47" t="s">
        <v>585</v>
      </c>
      <c r="C12" s="47" t="s">
        <v>586</v>
      </c>
      <c r="D12" s="48">
        <v>1</v>
      </c>
      <c r="E12" s="47" t="s">
        <v>16</v>
      </c>
      <c r="F12" s="115"/>
      <c r="G12" s="115">
        <f t="shared" si="0"/>
        <v>0</v>
      </c>
    </row>
    <row r="13" spans="1:7" x14ac:dyDescent="0.25">
      <c r="F13" s="115"/>
      <c r="G13" s="115"/>
    </row>
    <row r="14" spans="1:7" ht="165.75" x14ac:dyDescent="0.25">
      <c r="A14" s="46">
        <v>6</v>
      </c>
      <c r="B14" s="47" t="s">
        <v>587</v>
      </c>
      <c r="C14" s="47" t="s">
        <v>588</v>
      </c>
      <c r="D14" s="48">
        <v>3</v>
      </c>
      <c r="E14" s="47" t="s">
        <v>16</v>
      </c>
      <c r="F14" s="115"/>
      <c r="G14" s="115">
        <f>D14*F14</f>
        <v>0</v>
      </c>
    </row>
    <row r="15" spans="1:7" x14ac:dyDescent="0.25">
      <c r="F15" s="115"/>
      <c r="G15" s="115"/>
    </row>
    <row r="16" spans="1:7" ht="178.5" x14ac:dyDescent="0.25">
      <c r="A16" s="46">
        <v>7</v>
      </c>
      <c r="B16" s="47" t="s">
        <v>589</v>
      </c>
      <c r="C16" s="47" t="s">
        <v>590</v>
      </c>
      <c r="D16" s="48">
        <v>2</v>
      </c>
      <c r="E16" s="47" t="s">
        <v>16</v>
      </c>
      <c r="F16" s="115"/>
      <c r="G16" s="115">
        <f t="shared" si="0"/>
        <v>0</v>
      </c>
    </row>
    <row r="17" spans="1:7" x14ac:dyDescent="0.25">
      <c r="F17" s="115"/>
      <c r="G17" s="115"/>
    </row>
    <row r="18" spans="1:7" ht="165.75" x14ac:dyDescent="0.25">
      <c r="A18" s="46">
        <v>8</v>
      </c>
      <c r="B18" s="47" t="s">
        <v>591</v>
      </c>
      <c r="C18" s="47" t="s">
        <v>592</v>
      </c>
      <c r="D18" s="48">
        <v>12</v>
      </c>
      <c r="E18" s="47" t="s">
        <v>16</v>
      </c>
      <c r="F18" s="115"/>
      <c r="G18" s="115">
        <f t="shared" si="0"/>
        <v>0</v>
      </c>
    </row>
    <row r="19" spans="1:7" ht="165.75" x14ac:dyDescent="0.25">
      <c r="A19" s="46">
        <v>9</v>
      </c>
      <c r="B19" s="47" t="s">
        <v>593</v>
      </c>
      <c r="C19" s="47" t="s">
        <v>594</v>
      </c>
      <c r="D19" s="48">
        <v>12</v>
      </c>
      <c r="E19" s="47" t="s">
        <v>16</v>
      </c>
      <c r="F19" s="115"/>
      <c r="G19" s="115">
        <f t="shared" si="0"/>
        <v>0</v>
      </c>
    </row>
    <row r="20" spans="1:7" x14ac:dyDescent="0.25">
      <c r="F20" s="115"/>
      <c r="G20" s="115"/>
    </row>
    <row r="21" spans="1:7" ht="165.75" x14ac:dyDescent="0.25">
      <c r="A21" s="46">
        <v>10</v>
      </c>
      <c r="B21" s="47" t="s">
        <v>595</v>
      </c>
      <c r="C21" s="47" t="s">
        <v>596</v>
      </c>
      <c r="D21" s="48">
        <v>1</v>
      </c>
      <c r="E21" s="47" t="s">
        <v>16</v>
      </c>
      <c r="F21" s="115"/>
      <c r="G21" s="115">
        <f t="shared" si="0"/>
        <v>0</v>
      </c>
    </row>
    <row r="22" spans="1:7" x14ac:dyDescent="0.25">
      <c r="F22" s="115"/>
      <c r="G22" s="115"/>
    </row>
    <row r="23" spans="1:7" ht="165.75" x14ac:dyDescent="0.25">
      <c r="A23" s="46">
        <v>11</v>
      </c>
      <c r="B23" s="47" t="s">
        <v>597</v>
      </c>
      <c r="C23" s="47" t="s">
        <v>598</v>
      </c>
      <c r="D23" s="48">
        <v>1</v>
      </c>
      <c r="E23" s="47" t="s">
        <v>16</v>
      </c>
      <c r="F23" s="115"/>
      <c r="G23" s="115">
        <f t="shared" si="0"/>
        <v>0</v>
      </c>
    </row>
    <row r="24" spans="1:7" x14ac:dyDescent="0.25">
      <c r="F24" s="115"/>
      <c r="G24" s="115"/>
    </row>
    <row r="25" spans="1:7" x14ac:dyDescent="0.25">
      <c r="F25" s="115"/>
      <c r="G25" s="115">
        <f t="shared" si="0"/>
        <v>0</v>
      </c>
    </row>
    <row r="26" spans="1:7" ht="204" x14ac:dyDescent="0.25">
      <c r="A26" s="46">
        <v>12</v>
      </c>
      <c r="B26" s="47" t="s">
        <v>599</v>
      </c>
      <c r="C26" s="47" t="s">
        <v>600</v>
      </c>
      <c r="D26" s="48">
        <v>15</v>
      </c>
      <c r="E26" s="47" t="s">
        <v>70</v>
      </c>
      <c r="F26" s="115"/>
      <c r="G26" s="115">
        <f t="shared" si="0"/>
        <v>0</v>
      </c>
    </row>
    <row r="27" spans="1:7" ht="204" x14ac:dyDescent="0.25">
      <c r="A27" s="46">
        <v>13</v>
      </c>
      <c r="B27" s="47" t="s">
        <v>601</v>
      </c>
      <c r="C27" s="47" t="s">
        <v>602</v>
      </c>
      <c r="D27" s="48">
        <v>116</v>
      </c>
      <c r="E27" s="47" t="s">
        <v>70</v>
      </c>
      <c r="F27" s="115"/>
      <c r="G27" s="115">
        <f t="shared" si="0"/>
        <v>0</v>
      </c>
    </row>
    <row r="28" spans="1:7" x14ac:dyDescent="0.25">
      <c r="F28" s="115"/>
      <c r="G28" s="115">
        <f t="shared" si="0"/>
        <v>0</v>
      </c>
    </row>
    <row r="29" spans="1:7" ht="165.75" x14ac:dyDescent="0.25">
      <c r="A29" s="46">
        <v>14</v>
      </c>
      <c r="B29" s="47" t="s">
        <v>603</v>
      </c>
      <c r="C29" s="47" t="s">
        <v>604</v>
      </c>
      <c r="D29" s="48">
        <v>24</v>
      </c>
      <c r="E29" s="47" t="s">
        <v>70</v>
      </c>
      <c r="F29" s="115"/>
      <c r="G29" s="115">
        <f t="shared" si="0"/>
        <v>0</v>
      </c>
    </row>
    <row r="30" spans="1:7" x14ac:dyDescent="0.25">
      <c r="F30" s="115"/>
      <c r="G30" s="115">
        <f t="shared" si="0"/>
        <v>0</v>
      </c>
    </row>
    <row r="31" spans="1:7" ht="191.25" x14ac:dyDescent="0.25">
      <c r="A31" s="46">
        <v>15</v>
      </c>
      <c r="B31" s="47" t="s">
        <v>605</v>
      </c>
      <c r="C31" s="47" t="s">
        <v>606</v>
      </c>
      <c r="D31" s="48">
        <v>12</v>
      </c>
      <c r="E31" s="47" t="s">
        <v>16</v>
      </c>
      <c r="F31" s="115"/>
      <c r="G31" s="115">
        <f t="shared" si="0"/>
        <v>0</v>
      </c>
    </row>
    <row r="32" spans="1:7" x14ac:dyDescent="0.25">
      <c r="F32" s="115"/>
      <c r="G32" s="115"/>
    </row>
    <row r="33" spans="1:7" ht="114.75" x14ac:dyDescent="0.25">
      <c r="A33" s="46">
        <v>16</v>
      </c>
      <c r="B33" s="47" t="s">
        <v>607</v>
      </c>
      <c r="C33" s="47" t="s">
        <v>608</v>
      </c>
      <c r="D33" s="48">
        <v>2</v>
      </c>
      <c r="E33" s="47" t="s">
        <v>16</v>
      </c>
      <c r="F33" s="115"/>
      <c r="G33" s="115">
        <f t="shared" si="0"/>
        <v>0</v>
      </c>
    </row>
    <row r="34" spans="1:7" ht="191.25" x14ac:dyDescent="0.25">
      <c r="A34" s="46">
        <v>17</v>
      </c>
      <c r="B34" s="47" t="s">
        <v>609</v>
      </c>
      <c r="C34" s="47" t="s">
        <v>610</v>
      </c>
      <c r="D34" s="48">
        <v>2</v>
      </c>
      <c r="E34" s="47" t="s">
        <v>16</v>
      </c>
      <c r="F34" s="115"/>
      <c r="G34" s="115">
        <f t="shared" si="0"/>
        <v>0</v>
      </c>
    </row>
    <row r="35" spans="1:7" x14ac:dyDescent="0.25">
      <c r="F35" s="115"/>
      <c r="G35" s="115"/>
    </row>
    <row r="36" spans="1:7" ht="89.25" x14ac:dyDescent="0.25">
      <c r="A36" s="46">
        <v>18</v>
      </c>
      <c r="B36" s="47" t="s">
        <v>611</v>
      </c>
      <c r="C36" s="47" t="s">
        <v>612</v>
      </c>
      <c r="D36" s="48">
        <v>1</v>
      </c>
      <c r="E36" s="47" t="s">
        <v>16</v>
      </c>
      <c r="F36" s="115"/>
      <c r="G36" s="115">
        <f t="shared" si="0"/>
        <v>0</v>
      </c>
    </row>
    <row r="37" spans="1:7" x14ac:dyDescent="0.25">
      <c r="F37" s="115"/>
      <c r="G37" s="115"/>
    </row>
    <row r="38" spans="1:7" ht="76.5" x14ac:dyDescent="0.25">
      <c r="A38" s="46">
        <v>19</v>
      </c>
      <c r="B38" s="47" t="s">
        <v>613</v>
      </c>
      <c r="C38" s="47" t="s">
        <v>614</v>
      </c>
      <c r="D38" s="48">
        <v>1</v>
      </c>
      <c r="E38" s="47" t="s">
        <v>16</v>
      </c>
      <c r="F38" s="115"/>
      <c r="G38" s="115">
        <f t="shared" si="0"/>
        <v>0</v>
      </c>
    </row>
    <row r="39" spans="1:7" s="50" customFormat="1" x14ac:dyDescent="0.25">
      <c r="A39" s="42"/>
      <c r="B39" s="43"/>
      <c r="C39" s="43" t="s">
        <v>573</v>
      </c>
      <c r="D39" s="44"/>
      <c r="E39" s="43"/>
      <c r="F39" s="114"/>
      <c r="G39" s="114">
        <f>SUM(G4:G38)</f>
        <v>0</v>
      </c>
    </row>
    <row r="40" spans="1:7" ht="13.5" thickBot="1" x14ac:dyDescent="0.3"/>
    <row r="41" spans="1:7" ht="13.5" thickBot="1" x14ac:dyDescent="0.3">
      <c r="A41" s="134" t="s">
        <v>844</v>
      </c>
      <c r="B41" s="135"/>
      <c r="C41" s="135"/>
      <c r="D41" s="100"/>
      <c r="E41" s="101"/>
      <c r="F41" s="100"/>
      <c r="G41" s="102">
        <f>G4+G6+G8+G10+G12+G14+G16+G18+G19+G21+G23+G26+G27+G29+G31+G33+G34+G36+G38</f>
        <v>0</v>
      </c>
    </row>
  </sheetData>
  <mergeCells count="1">
    <mergeCell ref="A41:C4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topLeftCell="A58" zoomScale="85" zoomScaleNormal="85" workbookViewId="0">
      <selection activeCell="G60" sqref="G60"/>
    </sheetView>
  </sheetViews>
  <sheetFormatPr defaultRowHeight="12.75" x14ac:dyDescent="0.25"/>
  <cols>
    <col min="1" max="1" width="4.28515625" style="46" customWidth="1"/>
    <col min="2" max="2" width="15.7109375" style="47" customWidth="1"/>
    <col min="3" max="3" width="36.7109375" style="47" customWidth="1"/>
    <col min="4" max="4" width="6.7109375" style="48" customWidth="1"/>
    <col min="5" max="5" width="6.7109375" style="47" customWidth="1"/>
    <col min="6" max="6" width="12.7109375" style="48" customWidth="1"/>
    <col min="7" max="7" width="13.28515625" style="48" customWidth="1"/>
    <col min="8" max="8" width="15.7109375" style="47" customWidth="1"/>
    <col min="9" max="256" width="9.140625" style="47"/>
    <col min="257" max="257" width="4.28515625" style="47" customWidth="1"/>
    <col min="258" max="258" width="15.7109375" style="47" customWidth="1"/>
    <col min="259" max="259" width="36.7109375" style="47" customWidth="1"/>
    <col min="260" max="261" width="6.7109375" style="47" customWidth="1"/>
    <col min="262" max="262" width="12.7109375" style="47" customWidth="1"/>
    <col min="263" max="263" width="13.28515625" style="47" customWidth="1"/>
    <col min="264" max="264" width="15.7109375" style="47" customWidth="1"/>
    <col min="265" max="512" width="9.140625" style="47"/>
    <col min="513" max="513" width="4.28515625" style="47" customWidth="1"/>
    <col min="514" max="514" width="15.7109375" style="47" customWidth="1"/>
    <col min="515" max="515" width="36.7109375" style="47" customWidth="1"/>
    <col min="516" max="517" width="6.7109375" style="47" customWidth="1"/>
    <col min="518" max="518" width="12.7109375" style="47" customWidth="1"/>
    <col min="519" max="519" width="13.28515625" style="47" customWidth="1"/>
    <col min="520" max="520" width="15.7109375" style="47" customWidth="1"/>
    <col min="521" max="768" width="9.140625" style="47"/>
    <col min="769" max="769" width="4.28515625" style="47" customWidth="1"/>
    <col min="770" max="770" width="15.7109375" style="47" customWidth="1"/>
    <col min="771" max="771" width="36.7109375" style="47" customWidth="1"/>
    <col min="772" max="773" width="6.7109375" style="47" customWidth="1"/>
    <col min="774" max="774" width="12.7109375" style="47" customWidth="1"/>
    <col min="775" max="775" width="13.28515625" style="47" customWidth="1"/>
    <col min="776" max="776" width="15.7109375" style="47" customWidth="1"/>
    <col min="777" max="1024" width="9.140625" style="47"/>
    <col min="1025" max="1025" width="4.28515625" style="47" customWidth="1"/>
    <col min="1026" max="1026" width="15.7109375" style="47" customWidth="1"/>
    <col min="1027" max="1027" width="36.7109375" style="47" customWidth="1"/>
    <col min="1028" max="1029" width="6.7109375" style="47" customWidth="1"/>
    <col min="1030" max="1030" width="12.7109375" style="47" customWidth="1"/>
    <col min="1031" max="1031" width="13.28515625" style="47" customWidth="1"/>
    <col min="1032" max="1032" width="15.7109375" style="47" customWidth="1"/>
    <col min="1033" max="1280" width="9.140625" style="47"/>
    <col min="1281" max="1281" width="4.28515625" style="47" customWidth="1"/>
    <col min="1282" max="1282" width="15.7109375" style="47" customWidth="1"/>
    <col min="1283" max="1283" width="36.7109375" style="47" customWidth="1"/>
    <col min="1284" max="1285" width="6.7109375" style="47" customWidth="1"/>
    <col min="1286" max="1286" width="12.7109375" style="47" customWidth="1"/>
    <col min="1287" max="1287" width="13.28515625" style="47" customWidth="1"/>
    <col min="1288" max="1288" width="15.7109375" style="47" customWidth="1"/>
    <col min="1289" max="1536" width="9.140625" style="47"/>
    <col min="1537" max="1537" width="4.28515625" style="47" customWidth="1"/>
    <col min="1538" max="1538" width="15.7109375" style="47" customWidth="1"/>
    <col min="1539" max="1539" width="36.7109375" style="47" customWidth="1"/>
    <col min="1540" max="1541" width="6.7109375" style="47" customWidth="1"/>
    <col min="1542" max="1542" width="12.7109375" style="47" customWidth="1"/>
    <col min="1543" max="1543" width="13.28515625" style="47" customWidth="1"/>
    <col min="1544" max="1544" width="15.7109375" style="47" customWidth="1"/>
    <col min="1545" max="1792" width="9.140625" style="47"/>
    <col min="1793" max="1793" width="4.28515625" style="47" customWidth="1"/>
    <col min="1794" max="1794" width="15.7109375" style="47" customWidth="1"/>
    <col min="1795" max="1795" width="36.7109375" style="47" customWidth="1"/>
    <col min="1796" max="1797" width="6.7109375" style="47" customWidth="1"/>
    <col min="1798" max="1798" width="12.7109375" style="47" customWidth="1"/>
    <col min="1799" max="1799" width="13.28515625" style="47" customWidth="1"/>
    <col min="1800" max="1800" width="15.7109375" style="47" customWidth="1"/>
    <col min="1801" max="2048" width="9.140625" style="47"/>
    <col min="2049" max="2049" width="4.28515625" style="47" customWidth="1"/>
    <col min="2050" max="2050" width="15.7109375" style="47" customWidth="1"/>
    <col min="2051" max="2051" width="36.7109375" style="47" customWidth="1"/>
    <col min="2052" max="2053" width="6.7109375" style="47" customWidth="1"/>
    <col min="2054" max="2054" width="12.7109375" style="47" customWidth="1"/>
    <col min="2055" max="2055" width="13.28515625" style="47" customWidth="1"/>
    <col min="2056" max="2056" width="15.7109375" style="47" customWidth="1"/>
    <col min="2057" max="2304" width="9.140625" style="47"/>
    <col min="2305" max="2305" width="4.28515625" style="47" customWidth="1"/>
    <col min="2306" max="2306" width="15.7109375" style="47" customWidth="1"/>
    <col min="2307" max="2307" width="36.7109375" style="47" customWidth="1"/>
    <col min="2308" max="2309" width="6.7109375" style="47" customWidth="1"/>
    <col min="2310" max="2310" width="12.7109375" style="47" customWidth="1"/>
    <col min="2311" max="2311" width="13.28515625" style="47" customWidth="1"/>
    <col min="2312" max="2312" width="15.7109375" style="47" customWidth="1"/>
    <col min="2313" max="2560" width="9.140625" style="47"/>
    <col min="2561" max="2561" width="4.28515625" style="47" customWidth="1"/>
    <col min="2562" max="2562" width="15.7109375" style="47" customWidth="1"/>
    <col min="2563" max="2563" width="36.7109375" style="47" customWidth="1"/>
    <col min="2564" max="2565" width="6.7109375" style="47" customWidth="1"/>
    <col min="2566" max="2566" width="12.7109375" style="47" customWidth="1"/>
    <col min="2567" max="2567" width="13.28515625" style="47" customWidth="1"/>
    <col min="2568" max="2568" width="15.7109375" style="47" customWidth="1"/>
    <col min="2569" max="2816" width="9.140625" style="47"/>
    <col min="2817" max="2817" width="4.28515625" style="47" customWidth="1"/>
    <col min="2818" max="2818" width="15.7109375" style="47" customWidth="1"/>
    <col min="2819" max="2819" width="36.7109375" style="47" customWidth="1"/>
    <col min="2820" max="2821" width="6.7109375" style="47" customWidth="1"/>
    <col min="2822" max="2822" width="12.7109375" style="47" customWidth="1"/>
    <col min="2823" max="2823" width="13.28515625" style="47" customWidth="1"/>
    <col min="2824" max="2824" width="15.7109375" style="47" customWidth="1"/>
    <col min="2825" max="3072" width="9.140625" style="47"/>
    <col min="3073" max="3073" width="4.28515625" style="47" customWidth="1"/>
    <col min="3074" max="3074" width="15.7109375" style="47" customWidth="1"/>
    <col min="3075" max="3075" width="36.7109375" style="47" customWidth="1"/>
    <col min="3076" max="3077" width="6.7109375" style="47" customWidth="1"/>
    <col min="3078" max="3078" width="12.7109375" style="47" customWidth="1"/>
    <col min="3079" max="3079" width="13.28515625" style="47" customWidth="1"/>
    <col min="3080" max="3080" width="15.7109375" style="47" customWidth="1"/>
    <col min="3081" max="3328" width="9.140625" style="47"/>
    <col min="3329" max="3329" width="4.28515625" style="47" customWidth="1"/>
    <col min="3330" max="3330" width="15.7109375" style="47" customWidth="1"/>
    <col min="3331" max="3331" width="36.7109375" style="47" customWidth="1"/>
    <col min="3332" max="3333" width="6.7109375" style="47" customWidth="1"/>
    <col min="3334" max="3334" width="12.7109375" style="47" customWidth="1"/>
    <col min="3335" max="3335" width="13.28515625" style="47" customWidth="1"/>
    <col min="3336" max="3336" width="15.7109375" style="47" customWidth="1"/>
    <col min="3337" max="3584" width="9.140625" style="47"/>
    <col min="3585" max="3585" width="4.28515625" style="47" customWidth="1"/>
    <col min="3586" max="3586" width="15.7109375" style="47" customWidth="1"/>
    <col min="3587" max="3587" width="36.7109375" style="47" customWidth="1"/>
    <col min="3588" max="3589" width="6.7109375" style="47" customWidth="1"/>
    <col min="3590" max="3590" width="12.7109375" style="47" customWidth="1"/>
    <col min="3591" max="3591" width="13.28515625" style="47" customWidth="1"/>
    <col min="3592" max="3592" width="15.7109375" style="47" customWidth="1"/>
    <col min="3593" max="3840" width="9.140625" style="47"/>
    <col min="3841" max="3841" width="4.28515625" style="47" customWidth="1"/>
    <col min="3842" max="3842" width="15.7109375" style="47" customWidth="1"/>
    <col min="3843" max="3843" width="36.7109375" style="47" customWidth="1"/>
    <col min="3844" max="3845" width="6.7109375" style="47" customWidth="1"/>
    <col min="3846" max="3846" width="12.7109375" style="47" customWidth="1"/>
    <col min="3847" max="3847" width="13.28515625" style="47" customWidth="1"/>
    <col min="3848" max="3848" width="15.7109375" style="47" customWidth="1"/>
    <col min="3849" max="4096" width="9.140625" style="47"/>
    <col min="4097" max="4097" width="4.28515625" style="47" customWidth="1"/>
    <col min="4098" max="4098" width="15.7109375" style="47" customWidth="1"/>
    <col min="4099" max="4099" width="36.7109375" style="47" customWidth="1"/>
    <col min="4100" max="4101" width="6.7109375" style="47" customWidth="1"/>
    <col min="4102" max="4102" width="12.7109375" style="47" customWidth="1"/>
    <col min="4103" max="4103" width="13.28515625" style="47" customWidth="1"/>
    <col min="4104" max="4104" width="15.7109375" style="47" customWidth="1"/>
    <col min="4105" max="4352" width="9.140625" style="47"/>
    <col min="4353" max="4353" width="4.28515625" style="47" customWidth="1"/>
    <col min="4354" max="4354" width="15.7109375" style="47" customWidth="1"/>
    <col min="4355" max="4355" width="36.7109375" style="47" customWidth="1"/>
    <col min="4356" max="4357" width="6.7109375" style="47" customWidth="1"/>
    <col min="4358" max="4358" width="12.7109375" style="47" customWidth="1"/>
    <col min="4359" max="4359" width="13.28515625" style="47" customWidth="1"/>
    <col min="4360" max="4360" width="15.7109375" style="47" customWidth="1"/>
    <col min="4361" max="4608" width="9.140625" style="47"/>
    <col min="4609" max="4609" width="4.28515625" style="47" customWidth="1"/>
    <col min="4610" max="4610" width="15.7109375" style="47" customWidth="1"/>
    <col min="4611" max="4611" width="36.7109375" style="47" customWidth="1"/>
    <col min="4612" max="4613" width="6.7109375" style="47" customWidth="1"/>
    <col min="4614" max="4614" width="12.7109375" style="47" customWidth="1"/>
    <col min="4615" max="4615" width="13.28515625" style="47" customWidth="1"/>
    <col min="4616" max="4616" width="15.7109375" style="47" customWidth="1"/>
    <col min="4617" max="4864" width="9.140625" style="47"/>
    <col min="4865" max="4865" width="4.28515625" style="47" customWidth="1"/>
    <col min="4866" max="4866" width="15.7109375" style="47" customWidth="1"/>
    <col min="4867" max="4867" width="36.7109375" style="47" customWidth="1"/>
    <col min="4868" max="4869" width="6.7109375" style="47" customWidth="1"/>
    <col min="4870" max="4870" width="12.7109375" style="47" customWidth="1"/>
    <col min="4871" max="4871" width="13.28515625" style="47" customWidth="1"/>
    <col min="4872" max="4872" width="15.7109375" style="47" customWidth="1"/>
    <col min="4873" max="5120" width="9.140625" style="47"/>
    <col min="5121" max="5121" width="4.28515625" style="47" customWidth="1"/>
    <col min="5122" max="5122" width="15.7109375" style="47" customWidth="1"/>
    <col min="5123" max="5123" width="36.7109375" style="47" customWidth="1"/>
    <col min="5124" max="5125" width="6.7109375" style="47" customWidth="1"/>
    <col min="5126" max="5126" width="12.7109375" style="47" customWidth="1"/>
    <col min="5127" max="5127" width="13.28515625" style="47" customWidth="1"/>
    <col min="5128" max="5128" width="15.7109375" style="47" customWidth="1"/>
    <col min="5129" max="5376" width="9.140625" style="47"/>
    <col min="5377" max="5377" width="4.28515625" style="47" customWidth="1"/>
    <col min="5378" max="5378" width="15.7109375" style="47" customWidth="1"/>
    <col min="5379" max="5379" width="36.7109375" style="47" customWidth="1"/>
    <col min="5380" max="5381" width="6.7109375" style="47" customWidth="1"/>
    <col min="5382" max="5382" width="12.7109375" style="47" customWidth="1"/>
    <col min="5383" max="5383" width="13.28515625" style="47" customWidth="1"/>
    <col min="5384" max="5384" width="15.7109375" style="47" customWidth="1"/>
    <col min="5385" max="5632" width="9.140625" style="47"/>
    <col min="5633" max="5633" width="4.28515625" style="47" customWidth="1"/>
    <col min="5634" max="5634" width="15.7109375" style="47" customWidth="1"/>
    <col min="5635" max="5635" width="36.7109375" style="47" customWidth="1"/>
    <col min="5636" max="5637" width="6.7109375" style="47" customWidth="1"/>
    <col min="5638" max="5638" width="12.7109375" style="47" customWidth="1"/>
    <col min="5639" max="5639" width="13.28515625" style="47" customWidth="1"/>
    <col min="5640" max="5640" width="15.7109375" style="47" customWidth="1"/>
    <col min="5641" max="5888" width="9.140625" style="47"/>
    <col min="5889" max="5889" width="4.28515625" style="47" customWidth="1"/>
    <col min="5890" max="5890" width="15.7109375" style="47" customWidth="1"/>
    <col min="5891" max="5891" width="36.7109375" style="47" customWidth="1"/>
    <col min="5892" max="5893" width="6.7109375" style="47" customWidth="1"/>
    <col min="5894" max="5894" width="12.7109375" style="47" customWidth="1"/>
    <col min="5895" max="5895" width="13.28515625" style="47" customWidth="1"/>
    <col min="5896" max="5896" width="15.7109375" style="47" customWidth="1"/>
    <col min="5897" max="6144" width="9.140625" style="47"/>
    <col min="6145" max="6145" width="4.28515625" style="47" customWidth="1"/>
    <col min="6146" max="6146" width="15.7109375" style="47" customWidth="1"/>
    <col min="6147" max="6147" width="36.7109375" style="47" customWidth="1"/>
    <col min="6148" max="6149" width="6.7109375" style="47" customWidth="1"/>
    <col min="6150" max="6150" width="12.7109375" style="47" customWidth="1"/>
    <col min="6151" max="6151" width="13.28515625" style="47" customWidth="1"/>
    <col min="6152" max="6152" width="15.7109375" style="47" customWidth="1"/>
    <col min="6153" max="6400" width="9.140625" style="47"/>
    <col min="6401" max="6401" width="4.28515625" style="47" customWidth="1"/>
    <col min="6402" max="6402" width="15.7109375" style="47" customWidth="1"/>
    <col min="6403" max="6403" width="36.7109375" style="47" customWidth="1"/>
    <col min="6404" max="6405" width="6.7109375" style="47" customWidth="1"/>
    <col min="6406" max="6406" width="12.7109375" style="47" customWidth="1"/>
    <col min="6407" max="6407" width="13.28515625" style="47" customWidth="1"/>
    <col min="6408" max="6408" width="15.7109375" style="47" customWidth="1"/>
    <col min="6409" max="6656" width="9.140625" style="47"/>
    <col min="6657" max="6657" width="4.28515625" style="47" customWidth="1"/>
    <col min="6658" max="6658" width="15.7109375" style="47" customWidth="1"/>
    <col min="6659" max="6659" width="36.7109375" style="47" customWidth="1"/>
    <col min="6660" max="6661" width="6.7109375" style="47" customWidth="1"/>
    <col min="6662" max="6662" width="12.7109375" style="47" customWidth="1"/>
    <col min="6663" max="6663" width="13.28515625" style="47" customWidth="1"/>
    <col min="6664" max="6664" width="15.7109375" style="47" customWidth="1"/>
    <col min="6665" max="6912" width="9.140625" style="47"/>
    <col min="6913" max="6913" width="4.28515625" style="47" customWidth="1"/>
    <col min="6914" max="6914" width="15.7109375" style="47" customWidth="1"/>
    <col min="6915" max="6915" width="36.7109375" style="47" customWidth="1"/>
    <col min="6916" max="6917" width="6.7109375" style="47" customWidth="1"/>
    <col min="6918" max="6918" width="12.7109375" style="47" customWidth="1"/>
    <col min="6919" max="6919" width="13.28515625" style="47" customWidth="1"/>
    <col min="6920" max="6920" width="15.7109375" style="47" customWidth="1"/>
    <col min="6921" max="7168" width="9.140625" style="47"/>
    <col min="7169" max="7169" width="4.28515625" style="47" customWidth="1"/>
    <col min="7170" max="7170" width="15.7109375" style="47" customWidth="1"/>
    <col min="7171" max="7171" width="36.7109375" style="47" customWidth="1"/>
    <col min="7172" max="7173" width="6.7109375" style="47" customWidth="1"/>
    <col min="7174" max="7174" width="12.7109375" style="47" customWidth="1"/>
    <col min="7175" max="7175" width="13.28515625" style="47" customWidth="1"/>
    <col min="7176" max="7176" width="15.7109375" style="47" customWidth="1"/>
    <col min="7177" max="7424" width="9.140625" style="47"/>
    <col min="7425" max="7425" width="4.28515625" style="47" customWidth="1"/>
    <col min="7426" max="7426" width="15.7109375" style="47" customWidth="1"/>
    <col min="7427" max="7427" width="36.7109375" style="47" customWidth="1"/>
    <col min="7428" max="7429" width="6.7109375" style="47" customWidth="1"/>
    <col min="7430" max="7430" width="12.7109375" style="47" customWidth="1"/>
    <col min="7431" max="7431" width="13.28515625" style="47" customWidth="1"/>
    <col min="7432" max="7432" width="15.7109375" style="47" customWidth="1"/>
    <col min="7433" max="7680" width="9.140625" style="47"/>
    <col min="7681" max="7681" width="4.28515625" style="47" customWidth="1"/>
    <col min="7682" max="7682" width="15.7109375" style="47" customWidth="1"/>
    <col min="7683" max="7683" width="36.7109375" style="47" customWidth="1"/>
    <col min="7684" max="7685" width="6.7109375" style="47" customWidth="1"/>
    <col min="7686" max="7686" width="12.7109375" style="47" customWidth="1"/>
    <col min="7687" max="7687" width="13.28515625" style="47" customWidth="1"/>
    <col min="7688" max="7688" width="15.7109375" style="47" customWidth="1"/>
    <col min="7689" max="7936" width="9.140625" style="47"/>
    <col min="7937" max="7937" width="4.28515625" style="47" customWidth="1"/>
    <col min="7938" max="7938" width="15.7109375" style="47" customWidth="1"/>
    <col min="7939" max="7939" width="36.7109375" style="47" customWidth="1"/>
    <col min="7940" max="7941" width="6.7109375" style="47" customWidth="1"/>
    <col min="7942" max="7942" width="12.7109375" style="47" customWidth="1"/>
    <col min="7943" max="7943" width="13.28515625" style="47" customWidth="1"/>
    <col min="7944" max="7944" width="15.7109375" style="47" customWidth="1"/>
    <col min="7945" max="8192" width="9.140625" style="47"/>
    <col min="8193" max="8193" width="4.28515625" style="47" customWidth="1"/>
    <col min="8194" max="8194" width="15.7109375" style="47" customWidth="1"/>
    <col min="8195" max="8195" width="36.7109375" style="47" customWidth="1"/>
    <col min="8196" max="8197" width="6.7109375" style="47" customWidth="1"/>
    <col min="8198" max="8198" width="12.7109375" style="47" customWidth="1"/>
    <col min="8199" max="8199" width="13.28515625" style="47" customWidth="1"/>
    <col min="8200" max="8200" width="15.7109375" style="47" customWidth="1"/>
    <col min="8201" max="8448" width="9.140625" style="47"/>
    <col min="8449" max="8449" width="4.28515625" style="47" customWidth="1"/>
    <col min="8450" max="8450" width="15.7109375" style="47" customWidth="1"/>
    <col min="8451" max="8451" width="36.7109375" style="47" customWidth="1"/>
    <col min="8452" max="8453" width="6.7109375" style="47" customWidth="1"/>
    <col min="8454" max="8454" width="12.7109375" style="47" customWidth="1"/>
    <col min="8455" max="8455" width="13.28515625" style="47" customWidth="1"/>
    <col min="8456" max="8456" width="15.7109375" style="47" customWidth="1"/>
    <col min="8457" max="8704" width="9.140625" style="47"/>
    <col min="8705" max="8705" width="4.28515625" style="47" customWidth="1"/>
    <col min="8706" max="8706" width="15.7109375" style="47" customWidth="1"/>
    <col min="8707" max="8707" width="36.7109375" style="47" customWidth="1"/>
    <col min="8708" max="8709" width="6.7109375" style="47" customWidth="1"/>
    <col min="8710" max="8710" width="12.7109375" style="47" customWidth="1"/>
    <col min="8711" max="8711" width="13.28515625" style="47" customWidth="1"/>
    <col min="8712" max="8712" width="15.7109375" style="47" customWidth="1"/>
    <col min="8713" max="8960" width="9.140625" style="47"/>
    <col min="8961" max="8961" width="4.28515625" style="47" customWidth="1"/>
    <col min="8962" max="8962" width="15.7109375" style="47" customWidth="1"/>
    <col min="8963" max="8963" width="36.7109375" style="47" customWidth="1"/>
    <col min="8964" max="8965" width="6.7109375" style="47" customWidth="1"/>
    <col min="8966" max="8966" width="12.7109375" style="47" customWidth="1"/>
    <col min="8967" max="8967" width="13.28515625" style="47" customWidth="1"/>
    <col min="8968" max="8968" width="15.7109375" style="47" customWidth="1"/>
    <col min="8969" max="9216" width="9.140625" style="47"/>
    <col min="9217" max="9217" width="4.28515625" style="47" customWidth="1"/>
    <col min="9218" max="9218" width="15.7109375" style="47" customWidth="1"/>
    <col min="9219" max="9219" width="36.7109375" style="47" customWidth="1"/>
    <col min="9220" max="9221" width="6.7109375" style="47" customWidth="1"/>
    <col min="9222" max="9222" width="12.7109375" style="47" customWidth="1"/>
    <col min="9223" max="9223" width="13.28515625" style="47" customWidth="1"/>
    <col min="9224" max="9224" width="15.7109375" style="47" customWidth="1"/>
    <col min="9225" max="9472" width="9.140625" style="47"/>
    <col min="9473" max="9473" width="4.28515625" style="47" customWidth="1"/>
    <col min="9474" max="9474" width="15.7109375" style="47" customWidth="1"/>
    <col min="9475" max="9475" width="36.7109375" style="47" customWidth="1"/>
    <col min="9476" max="9477" width="6.7109375" style="47" customWidth="1"/>
    <col min="9478" max="9478" width="12.7109375" style="47" customWidth="1"/>
    <col min="9479" max="9479" width="13.28515625" style="47" customWidth="1"/>
    <col min="9480" max="9480" width="15.7109375" style="47" customWidth="1"/>
    <col min="9481" max="9728" width="9.140625" style="47"/>
    <col min="9729" max="9729" width="4.28515625" style="47" customWidth="1"/>
    <col min="9730" max="9730" width="15.7109375" style="47" customWidth="1"/>
    <col min="9731" max="9731" width="36.7109375" style="47" customWidth="1"/>
    <col min="9732" max="9733" width="6.7109375" style="47" customWidth="1"/>
    <col min="9734" max="9734" width="12.7109375" style="47" customWidth="1"/>
    <col min="9735" max="9735" width="13.28515625" style="47" customWidth="1"/>
    <col min="9736" max="9736" width="15.7109375" style="47" customWidth="1"/>
    <col min="9737" max="9984" width="9.140625" style="47"/>
    <col min="9985" max="9985" width="4.28515625" style="47" customWidth="1"/>
    <col min="9986" max="9986" width="15.7109375" style="47" customWidth="1"/>
    <col min="9987" max="9987" width="36.7109375" style="47" customWidth="1"/>
    <col min="9988" max="9989" width="6.7109375" style="47" customWidth="1"/>
    <col min="9990" max="9990" width="12.7109375" style="47" customWidth="1"/>
    <col min="9991" max="9991" width="13.28515625" style="47" customWidth="1"/>
    <col min="9992" max="9992" width="15.7109375" style="47" customWidth="1"/>
    <col min="9993" max="10240" width="9.140625" style="47"/>
    <col min="10241" max="10241" width="4.28515625" style="47" customWidth="1"/>
    <col min="10242" max="10242" width="15.7109375" style="47" customWidth="1"/>
    <col min="10243" max="10243" width="36.7109375" style="47" customWidth="1"/>
    <col min="10244" max="10245" width="6.7109375" style="47" customWidth="1"/>
    <col min="10246" max="10246" width="12.7109375" style="47" customWidth="1"/>
    <col min="10247" max="10247" width="13.28515625" style="47" customWidth="1"/>
    <col min="10248" max="10248" width="15.7109375" style="47" customWidth="1"/>
    <col min="10249" max="10496" width="9.140625" style="47"/>
    <col min="10497" max="10497" width="4.28515625" style="47" customWidth="1"/>
    <col min="10498" max="10498" width="15.7109375" style="47" customWidth="1"/>
    <col min="10499" max="10499" width="36.7109375" style="47" customWidth="1"/>
    <col min="10500" max="10501" width="6.7109375" style="47" customWidth="1"/>
    <col min="10502" max="10502" width="12.7109375" style="47" customWidth="1"/>
    <col min="10503" max="10503" width="13.28515625" style="47" customWidth="1"/>
    <col min="10504" max="10504" width="15.7109375" style="47" customWidth="1"/>
    <col min="10505" max="10752" width="9.140625" style="47"/>
    <col min="10753" max="10753" width="4.28515625" style="47" customWidth="1"/>
    <col min="10754" max="10754" width="15.7109375" style="47" customWidth="1"/>
    <col min="10755" max="10755" width="36.7109375" style="47" customWidth="1"/>
    <col min="10756" max="10757" width="6.7109375" style="47" customWidth="1"/>
    <col min="10758" max="10758" width="12.7109375" style="47" customWidth="1"/>
    <col min="10759" max="10759" width="13.28515625" style="47" customWidth="1"/>
    <col min="10760" max="10760" width="15.7109375" style="47" customWidth="1"/>
    <col min="10761" max="11008" width="9.140625" style="47"/>
    <col min="11009" max="11009" width="4.28515625" style="47" customWidth="1"/>
    <col min="11010" max="11010" width="15.7109375" style="47" customWidth="1"/>
    <col min="11011" max="11011" width="36.7109375" style="47" customWidth="1"/>
    <col min="11012" max="11013" width="6.7109375" style="47" customWidth="1"/>
    <col min="11014" max="11014" width="12.7109375" style="47" customWidth="1"/>
    <col min="11015" max="11015" width="13.28515625" style="47" customWidth="1"/>
    <col min="11016" max="11016" width="15.7109375" style="47" customWidth="1"/>
    <col min="11017" max="11264" width="9.140625" style="47"/>
    <col min="11265" max="11265" width="4.28515625" style="47" customWidth="1"/>
    <col min="11266" max="11266" width="15.7109375" style="47" customWidth="1"/>
    <col min="11267" max="11267" width="36.7109375" style="47" customWidth="1"/>
    <col min="11268" max="11269" width="6.7109375" style="47" customWidth="1"/>
    <col min="11270" max="11270" width="12.7109375" style="47" customWidth="1"/>
    <col min="11271" max="11271" width="13.28515625" style="47" customWidth="1"/>
    <col min="11272" max="11272" width="15.7109375" style="47" customWidth="1"/>
    <col min="11273" max="11520" width="9.140625" style="47"/>
    <col min="11521" max="11521" width="4.28515625" style="47" customWidth="1"/>
    <col min="11522" max="11522" width="15.7109375" style="47" customWidth="1"/>
    <col min="11523" max="11523" width="36.7109375" style="47" customWidth="1"/>
    <col min="11524" max="11525" width="6.7109375" style="47" customWidth="1"/>
    <col min="11526" max="11526" width="12.7109375" style="47" customWidth="1"/>
    <col min="11527" max="11527" width="13.28515625" style="47" customWidth="1"/>
    <col min="11528" max="11528" width="15.7109375" style="47" customWidth="1"/>
    <col min="11529" max="11776" width="9.140625" style="47"/>
    <col min="11777" max="11777" width="4.28515625" style="47" customWidth="1"/>
    <col min="11778" max="11778" width="15.7109375" style="47" customWidth="1"/>
    <col min="11779" max="11779" width="36.7109375" style="47" customWidth="1"/>
    <col min="11780" max="11781" width="6.7109375" style="47" customWidth="1"/>
    <col min="11782" max="11782" width="12.7109375" style="47" customWidth="1"/>
    <col min="11783" max="11783" width="13.28515625" style="47" customWidth="1"/>
    <col min="11784" max="11784" width="15.7109375" style="47" customWidth="1"/>
    <col min="11785" max="12032" width="9.140625" style="47"/>
    <col min="12033" max="12033" width="4.28515625" style="47" customWidth="1"/>
    <col min="12034" max="12034" width="15.7109375" style="47" customWidth="1"/>
    <col min="12035" max="12035" width="36.7109375" style="47" customWidth="1"/>
    <col min="12036" max="12037" width="6.7109375" style="47" customWidth="1"/>
    <col min="12038" max="12038" width="12.7109375" style="47" customWidth="1"/>
    <col min="12039" max="12039" width="13.28515625" style="47" customWidth="1"/>
    <col min="12040" max="12040" width="15.7109375" style="47" customWidth="1"/>
    <col min="12041" max="12288" width="9.140625" style="47"/>
    <col min="12289" max="12289" width="4.28515625" style="47" customWidth="1"/>
    <col min="12290" max="12290" width="15.7109375" style="47" customWidth="1"/>
    <col min="12291" max="12291" width="36.7109375" style="47" customWidth="1"/>
    <col min="12292" max="12293" width="6.7109375" style="47" customWidth="1"/>
    <col min="12294" max="12294" width="12.7109375" style="47" customWidth="1"/>
    <col min="12295" max="12295" width="13.28515625" style="47" customWidth="1"/>
    <col min="12296" max="12296" width="15.7109375" style="47" customWidth="1"/>
    <col min="12297" max="12544" width="9.140625" style="47"/>
    <col min="12545" max="12545" width="4.28515625" style="47" customWidth="1"/>
    <col min="12546" max="12546" width="15.7109375" style="47" customWidth="1"/>
    <col min="12547" max="12547" width="36.7109375" style="47" customWidth="1"/>
    <col min="12548" max="12549" width="6.7109375" style="47" customWidth="1"/>
    <col min="12550" max="12550" width="12.7109375" style="47" customWidth="1"/>
    <col min="12551" max="12551" width="13.28515625" style="47" customWidth="1"/>
    <col min="12552" max="12552" width="15.7109375" style="47" customWidth="1"/>
    <col min="12553" max="12800" width="9.140625" style="47"/>
    <col min="12801" max="12801" width="4.28515625" style="47" customWidth="1"/>
    <col min="12802" max="12802" width="15.7109375" style="47" customWidth="1"/>
    <col min="12803" max="12803" width="36.7109375" style="47" customWidth="1"/>
    <col min="12804" max="12805" width="6.7109375" style="47" customWidth="1"/>
    <col min="12806" max="12806" width="12.7109375" style="47" customWidth="1"/>
    <col min="12807" max="12807" width="13.28515625" style="47" customWidth="1"/>
    <col min="12808" max="12808" width="15.7109375" style="47" customWidth="1"/>
    <col min="12809" max="13056" width="9.140625" style="47"/>
    <col min="13057" max="13057" width="4.28515625" style="47" customWidth="1"/>
    <col min="13058" max="13058" width="15.7109375" style="47" customWidth="1"/>
    <col min="13059" max="13059" width="36.7109375" style="47" customWidth="1"/>
    <col min="13060" max="13061" width="6.7109375" style="47" customWidth="1"/>
    <col min="13062" max="13062" width="12.7109375" style="47" customWidth="1"/>
    <col min="13063" max="13063" width="13.28515625" style="47" customWidth="1"/>
    <col min="13064" max="13064" width="15.7109375" style="47" customWidth="1"/>
    <col min="13065" max="13312" width="9.140625" style="47"/>
    <col min="13313" max="13313" width="4.28515625" style="47" customWidth="1"/>
    <col min="13314" max="13314" width="15.7109375" style="47" customWidth="1"/>
    <col min="13315" max="13315" width="36.7109375" style="47" customWidth="1"/>
    <col min="13316" max="13317" width="6.7109375" style="47" customWidth="1"/>
    <col min="13318" max="13318" width="12.7109375" style="47" customWidth="1"/>
    <col min="13319" max="13319" width="13.28515625" style="47" customWidth="1"/>
    <col min="13320" max="13320" width="15.7109375" style="47" customWidth="1"/>
    <col min="13321" max="13568" width="9.140625" style="47"/>
    <col min="13569" max="13569" width="4.28515625" style="47" customWidth="1"/>
    <col min="13570" max="13570" width="15.7109375" style="47" customWidth="1"/>
    <col min="13571" max="13571" width="36.7109375" style="47" customWidth="1"/>
    <col min="13572" max="13573" width="6.7109375" style="47" customWidth="1"/>
    <col min="13574" max="13574" width="12.7109375" style="47" customWidth="1"/>
    <col min="13575" max="13575" width="13.28515625" style="47" customWidth="1"/>
    <col min="13576" max="13576" width="15.7109375" style="47" customWidth="1"/>
    <col min="13577" max="13824" width="9.140625" style="47"/>
    <col min="13825" max="13825" width="4.28515625" style="47" customWidth="1"/>
    <col min="13826" max="13826" width="15.7109375" style="47" customWidth="1"/>
    <col min="13827" max="13827" width="36.7109375" style="47" customWidth="1"/>
    <col min="13828" max="13829" width="6.7109375" style="47" customWidth="1"/>
    <col min="13830" max="13830" width="12.7109375" style="47" customWidth="1"/>
    <col min="13831" max="13831" width="13.28515625" style="47" customWidth="1"/>
    <col min="13832" max="13832" width="15.7109375" style="47" customWidth="1"/>
    <col min="13833" max="14080" width="9.140625" style="47"/>
    <col min="14081" max="14081" width="4.28515625" style="47" customWidth="1"/>
    <col min="14082" max="14082" width="15.7109375" style="47" customWidth="1"/>
    <col min="14083" max="14083" width="36.7109375" style="47" customWidth="1"/>
    <col min="14084" max="14085" width="6.7109375" style="47" customWidth="1"/>
    <col min="14086" max="14086" width="12.7109375" style="47" customWidth="1"/>
    <col min="14087" max="14087" width="13.28515625" style="47" customWidth="1"/>
    <col min="14088" max="14088" width="15.7109375" style="47" customWidth="1"/>
    <col min="14089" max="14336" width="9.140625" style="47"/>
    <col min="14337" max="14337" width="4.28515625" style="47" customWidth="1"/>
    <col min="14338" max="14338" width="15.7109375" style="47" customWidth="1"/>
    <col min="14339" max="14339" width="36.7109375" style="47" customWidth="1"/>
    <col min="14340" max="14341" width="6.7109375" style="47" customWidth="1"/>
    <col min="14342" max="14342" width="12.7109375" style="47" customWidth="1"/>
    <col min="14343" max="14343" width="13.28515625" style="47" customWidth="1"/>
    <col min="14344" max="14344" width="15.7109375" style="47" customWidth="1"/>
    <col min="14345" max="14592" width="9.140625" style="47"/>
    <col min="14593" max="14593" width="4.28515625" style="47" customWidth="1"/>
    <col min="14594" max="14594" width="15.7109375" style="47" customWidth="1"/>
    <col min="14595" max="14595" width="36.7109375" style="47" customWidth="1"/>
    <col min="14596" max="14597" width="6.7109375" style="47" customWidth="1"/>
    <col min="14598" max="14598" width="12.7109375" style="47" customWidth="1"/>
    <col min="14599" max="14599" width="13.28515625" style="47" customWidth="1"/>
    <col min="14600" max="14600" width="15.7109375" style="47" customWidth="1"/>
    <col min="14601" max="14848" width="9.140625" style="47"/>
    <col min="14849" max="14849" width="4.28515625" style="47" customWidth="1"/>
    <col min="14850" max="14850" width="15.7109375" style="47" customWidth="1"/>
    <col min="14851" max="14851" width="36.7109375" style="47" customWidth="1"/>
    <col min="14852" max="14853" width="6.7109375" style="47" customWidth="1"/>
    <col min="14854" max="14854" width="12.7109375" style="47" customWidth="1"/>
    <col min="14855" max="14855" width="13.28515625" style="47" customWidth="1"/>
    <col min="14856" max="14856" width="15.7109375" style="47" customWidth="1"/>
    <col min="14857" max="15104" width="9.140625" style="47"/>
    <col min="15105" max="15105" width="4.28515625" style="47" customWidth="1"/>
    <col min="15106" max="15106" width="15.7109375" style="47" customWidth="1"/>
    <col min="15107" max="15107" width="36.7109375" style="47" customWidth="1"/>
    <col min="15108" max="15109" width="6.7109375" style="47" customWidth="1"/>
    <col min="15110" max="15110" width="12.7109375" style="47" customWidth="1"/>
    <col min="15111" max="15111" width="13.28515625" style="47" customWidth="1"/>
    <col min="15112" max="15112" width="15.7109375" style="47" customWidth="1"/>
    <col min="15113" max="15360" width="9.140625" style="47"/>
    <col min="15361" max="15361" width="4.28515625" style="47" customWidth="1"/>
    <col min="15362" max="15362" width="15.7109375" style="47" customWidth="1"/>
    <col min="15363" max="15363" width="36.7109375" style="47" customWidth="1"/>
    <col min="15364" max="15365" width="6.7109375" style="47" customWidth="1"/>
    <col min="15366" max="15366" width="12.7109375" style="47" customWidth="1"/>
    <col min="15367" max="15367" width="13.28515625" style="47" customWidth="1"/>
    <col min="15368" max="15368" width="15.7109375" style="47" customWidth="1"/>
    <col min="15369" max="15616" width="9.140625" style="47"/>
    <col min="15617" max="15617" width="4.28515625" style="47" customWidth="1"/>
    <col min="15618" max="15618" width="15.7109375" style="47" customWidth="1"/>
    <col min="15619" max="15619" width="36.7109375" style="47" customWidth="1"/>
    <col min="15620" max="15621" width="6.7109375" style="47" customWidth="1"/>
    <col min="15622" max="15622" width="12.7109375" style="47" customWidth="1"/>
    <col min="15623" max="15623" width="13.28515625" style="47" customWidth="1"/>
    <col min="15624" max="15624" width="15.7109375" style="47" customWidth="1"/>
    <col min="15625" max="15872" width="9.140625" style="47"/>
    <col min="15873" max="15873" width="4.28515625" style="47" customWidth="1"/>
    <col min="15874" max="15874" width="15.7109375" style="47" customWidth="1"/>
    <col min="15875" max="15875" width="36.7109375" style="47" customWidth="1"/>
    <col min="15876" max="15877" width="6.7109375" style="47" customWidth="1"/>
    <col min="15878" max="15878" width="12.7109375" style="47" customWidth="1"/>
    <col min="15879" max="15879" width="13.28515625" style="47" customWidth="1"/>
    <col min="15880" max="15880" width="15.7109375" style="47" customWidth="1"/>
    <col min="15881" max="16128" width="9.140625" style="47"/>
    <col min="16129" max="16129" width="4.28515625" style="47" customWidth="1"/>
    <col min="16130" max="16130" width="15.7109375" style="47" customWidth="1"/>
    <col min="16131" max="16131" width="36.7109375" style="47" customWidth="1"/>
    <col min="16132" max="16133" width="6.7109375" style="47" customWidth="1"/>
    <col min="16134" max="16134" width="12.7109375" style="47" customWidth="1"/>
    <col min="16135" max="16135" width="13.28515625" style="47" customWidth="1"/>
    <col min="16136" max="16136" width="15.7109375" style="47" customWidth="1"/>
    <col min="16137" max="16384" width="9.140625" style="47"/>
  </cols>
  <sheetData>
    <row r="1" spans="1:7" s="45" customFormat="1" ht="25.5" x14ac:dyDescent="0.25">
      <c r="A1" s="42" t="s">
        <v>552</v>
      </c>
      <c r="B1" s="43" t="s">
        <v>574</v>
      </c>
      <c r="C1" s="43" t="s">
        <v>553</v>
      </c>
      <c r="D1" s="44" t="s">
        <v>554</v>
      </c>
      <c r="E1" s="43" t="s">
        <v>555</v>
      </c>
      <c r="F1" s="51" t="s">
        <v>575</v>
      </c>
      <c r="G1" s="44" t="s">
        <v>576</v>
      </c>
    </row>
    <row r="3" spans="1:7" ht="140.25" x14ac:dyDescent="0.25">
      <c r="A3" s="46">
        <v>1</v>
      </c>
      <c r="B3" s="47" t="s">
        <v>615</v>
      </c>
      <c r="C3" s="47" t="s">
        <v>616</v>
      </c>
      <c r="D3" s="48">
        <v>2</v>
      </c>
      <c r="E3" s="47" t="s">
        <v>16</v>
      </c>
      <c r="F3" s="115"/>
      <c r="G3" s="115">
        <f t="shared" ref="G3:G57" si="0">D3*F3</f>
        <v>0</v>
      </c>
    </row>
    <row r="4" spans="1:7" x14ac:dyDescent="0.25">
      <c r="F4" s="115"/>
      <c r="G4" s="115"/>
    </row>
    <row r="5" spans="1:7" ht="127.5" x14ac:dyDescent="0.25">
      <c r="A5" s="46">
        <v>2</v>
      </c>
      <c r="B5" s="47" t="s">
        <v>617</v>
      </c>
      <c r="C5" s="47" t="s">
        <v>618</v>
      </c>
      <c r="D5" s="48">
        <v>1</v>
      </c>
      <c r="E5" s="47" t="s">
        <v>16</v>
      </c>
      <c r="F5" s="115"/>
      <c r="G5" s="115">
        <f t="shared" si="0"/>
        <v>0</v>
      </c>
    </row>
    <row r="6" spans="1:7" x14ac:dyDescent="0.25">
      <c r="F6" s="115"/>
      <c r="G6" s="115"/>
    </row>
    <row r="7" spans="1:7" ht="153" x14ac:dyDescent="0.25">
      <c r="A7" s="46">
        <v>3</v>
      </c>
      <c r="B7" s="47" t="s">
        <v>619</v>
      </c>
      <c r="C7" s="47" t="s">
        <v>620</v>
      </c>
      <c r="D7" s="48">
        <v>1</v>
      </c>
      <c r="E7" s="47" t="s">
        <v>16</v>
      </c>
      <c r="F7" s="115"/>
      <c r="G7" s="115">
        <f t="shared" si="0"/>
        <v>0</v>
      </c>
    </row>
    <row r="8" spans="1:7" x14ac:dyDescent="0.25">
      <c r="F8" s="115"/>
      <c r="G8" s="115"/>
    </row>
    <row r="9" spans="1:7" ht="102" x14ac:dyDescent="0.25">
      <c r="A9" s="46">
        <v>4</v>
      </c>
      <c r="B9" s="47" t="s">
        <v>621</v>
      </c>
      <c r="C9" s="47" t="s">
        <v>622</v>
      </c>
      <c r="D9" s="48">
        <v>3</v>
      </c>
      <c r="E9" s="47" t="s">
        <v>16</v>
      </c>
      <c r="F9" s="115"/>
      <c r="G9" s="115">
        <f t="shared" si="0"/>
        <v>0</v>
      </c>
    </row>
    <row r="10" spans="1:7" x14ac:dyDescent="0.25">
      <c r="F10" s="115"/>
      <c r="G10" s="115"/>
    </row>
    <row r="11" spans="1:7" ht="153" x14ac:dyDescent="0.25">
      <c r="A11" s="46">
        <v>5</v>
      </c>
      <c r="B11" s="47" t="s">
        <v>623</v>
      </c>
      <c r="C11" s="47" t="s">
        <v>624</v>
      </c>
      <c r="D11" s="48">
        <v>2</v>
      </c>
      <c r="E11" s="47" t="s">
        <v>16</v>
      </c>
      <c r="F11" s="115"/>
      <c r="G11" s="115">
        <f t="shared" si="0"/>
        <v>0</v>
      </c>
    </row>
    <row r="12" spans="1:7" x14ac:dyDescent="0.25">
      <c r="F12" s="115"/>
      <c r="G12" s="115"/>
    </row>
    <row r="13" spans="1:7" ht="114.75" x14ac:dyDescent="0.25">
      <c r="A13" s="46">
        <v>6</v>
      </c>
      <c r="B13" s="47" t="s">
        <v>625</v>
      </c>
      <c r="C13" s="47" t="s">
        <v>626</v>
      </c>
      <c r="D13" s="48">
        <v>11</v>
      </c>
      <c r="E13" s="47" t="s">
        <v>16</v>
      </c>
      <c r="F13" s="115"/>
      <c r="G13" s="115">
        <f t="shared" si="0"/>
        <v>0</v>
      </c>
    </row>
    <row r="14" spans="1:7" x14ac:dyDescent="0.25">
      <c r="F14" s="115"/>
      <c r="G14" s="115"/>
    </row>
    <row r="15" spans="1:7" ht="127.5" x14ac:dyDescent="0.25">
      <c r="A15" s="46">
        <v>7</v>
      </c>
      <c r="B15" s="47" t="s">
        <v>627</v>
      </c>
      <c r="C15" s="47" t="s">
        <v>628</v>
      </c>
      <c r="D15" s="48">
        <v>1</v>
      </c>
      <c r="E15" s="47" t="s">
        <v>16</v>
      </c>
      <c r="F15" s="115"/>
      <c r="G15" s="115">
        <f t="shared" si="0"/>
        <v>0</v>
      </c>
    </row>
    <row r="16" spans="1:7" x14ac:dyDescent="0.25">
      <c r="F16" s="115"/>
      <c r="G16" s="115"/>
    </row>
    <row r="17" spans="1:7" ht="114.75" x14ac:dyDescent="0.25">
      <c r="A17" s="46">
        <v>8</v>
      </c>
      <c r="B17" s="47" t="s">
        <v>629</v>
      </c>
      <c r="C17" s="47" t="s">
        <v>630</v>
      </c>
      <c r="D17" s="48">
        <v>3</v>
      </c>
      <c r="E17" s="47" t="s">
        <v>16</v>
      </c>
      <c r="F17" s="115"/>
      <c r="G17" s="115">
        <f t="shared" si="0"/>
        <v>0</v>
      </c>
    </row>
    <row r="18" spans="1:7" x14ac:dyDescent="0.25">
      <c r="F18" s="115"/>
      <c r="G18" s="115"/>
    </row>
    <row r="19" spans="1:7" ht="114.75" x14ac:dyDescent="0.25">
      <c r="A19" s="46">
        <v>9</v>
      </c>
      <c r="B19" s="47" t="s">
        <v>631</v>
      </c>
      <c r="C19" s="47" t="s">
        <v>632</v>
      </c>
      <c r="D19" s="48">
        <v>1</v>
      </c>
      <c r="E19" s="47" t="s">
        <v>16</v>
      </c>
      <c r="F19" s="115"/>
      <c r="G19" s="115">
        <f t="shared" si="0"/>
        <v>0</v>
      </c>
    </row>
    <row r="20" spans="1:7" x14ac:dyDescent="0.25">
      <c r="F20" s="115"/>
      <c r="G20" s="115"/>
    </row>
    <row r="21" spans="1:7" ht="153" x14ac:dyDescent="0.25">
      <c r="A21" s="46">
        <v>10</v>
      </c>
      <c r="B21" s="47" t="s">
        <v>633</v>
      </c>
      <c r="C21" s="47" t="s">
        <v>634</v>
      </c>
      <c r="D21" s="48">
        <v>1</v>
      </c>
      <c r="E21" s="47" t="s">
        <v>16</v>
      </c>
      <c r="F21" s="115"/>
      <c r="G21" s="115">
        <f t="shared" si="0"/>
        <v>0</v>
      </c>
    </row>
    <row r="22" spans="1:7" x14ac:dyDescent="0.25">
      <c r="F22" s="115"/>
      <c r="G22" s="115"/>
    </row>
    <row r="23" spans="1:7" ht="165.75" x14ac:dyDescent="0.25">
      <c r="A23" s="46">
        <v>11</v>
      </c>
      <c r="B23" s="47" t="s">
        <v>635</v>
      </c>
      <c r="C23" s="47" t="s">
        <v>636</v>
      </c>
      <c r="D23" s="48">
        <v>1</v>
      </c>
      <c r="E23" s="47" t="s">
        <v>16</v>
      </c>
      <c r="F23" s="115"/>
      <c r="G23" s="115">
        <f t="shared" si="0"/>
        <v>0</v>
      </c>
    </row>
    <row r="24" spans="1:7" x14ac:dyDescent="0.25">
      <c r="F24" s="115"/>
      <c r="G24" s="115"/>
    </row>
    <row r="25" spans="1:7" ht="140.25" x14ac:dyDescent="0.25">
      <c r="A25" s="46">
        <v>12</v>
      </c>
      <c r="B25" s="47" t="s">
        <v>637</v>
      </c>
      <c r="C25" s="47" t="s">
        <v>638</v>
      </c>
      <c r="D25" s="48">
        <v>1</v>
      </c>
      <c r="E25" s="47" t="s">
        <v>16</v>
      </c>
      <c r="F25" s="115"/>
      <c r="G25" s="115">
        <f t="shared" si="0"/>
        <v>0</v>
      </c>
    </row>
    <row r="26" spans="1:7" x14ac:dyDescent="0.25">
      <c r="F26" s="115"/>
      <c r="G26" s="115"/>
    </row>
    <row r="27" spans="1:7" ht="127.5" x14ac:dyDescent="0.25">
      <c r="A27" s="46">
        <v>13</v>
      </c>
      <c r="B27" s="47" t="s">
        <v>639</v>
      </c>
      <c r="C27" s="47" t="s">
        <v>640</v>
      </c>
      <c r="D27" s="48">
        <v>1</v>
      </c>
      <c r="E27" s="47" t="s">
        <v>16</v>
      </c>
      <c r="F27" s="115"/>
      <c r="G27" s="115">
        <f t="shared" si="0"/>
        <v>0</v>
      </c>
    </row>
    <row r="28" spans="1:7" x14ac:dyDescent="0.25">
      <c r="F28" s="115"/>
      <c r="G28" s="115"/>
    </row>
    <row r="29" spans="1:7" ht="102" x14ac:dyDescent="0.25">
      <c r="A29" s="46">
        <v>14</v>
      </c>
      <c r="B29" s="47" t="s">
        <v>641</v>
      </c>
      <c r="C29" s="47" t="s">
        <v>642</v>
      </c>
      <c r="D29" s="48">
        <v>2</v>
      </c>
      <c r="E29" s="47" t="s">
        <v>16</v>
      </c>
      <c r="F29" s="115"/>
      <c r="G29" s="115">
        <f t="shared" si="0"/>
        <v>0</v>
      </c>
    </row>
    <row r="30" spans="1:7" x14ac:dyDescent="0.25">
      <c r="F30" s="115"/>
      <c r="G30" s="115"/>
    </row>
    <row r="31" spans="1:7" ht="127.5" x14ac:dyDescent="0.25">
      <c r="A31" s="46">
        <v>15</v>
      </c>
      <c r="B31" s="47" t="s">
        <v>643</v>
      </c>
      <c r="C31" s="47" t="s">
        <v>644</v>
      </c>
      <c r="D31" s="48">
        <v>1</v>
      </c>
      <c r="E31" s="47" t="s">
        <v>16</v>
      </c>
      <c r="F31" s="115"/>
      <c r="G31" s="115">
        <f t="shared" si="0"/>
        <v>0</v>
      </c>
    </row>
    <row r="32" spans="1:7" x14ac:dyDescent="0.25">
      <c r="F32" s="115"/>
      <c r="G32" s="115"/>
    </row>
    <row r="33" spans="1:7" ht="114.75" x14ac:dyDescent="0.25">
      <c r="A33" s="46">
        <v>16</v>
      </c>
      <c r="B33" s="47" t="s">
        <v>645</v>
      </c>
      <c r="C33" s="47" t="s">
        <v>646</v>
      </c>
      <c r="D33" s="48">
        <v>2</v>
      </c>
      <c r="E33" s="47" t="s">
        <v>16</v>
      </c>
      <c r="F33" s="115"/>
      <c r="G33" s="115">
        <f t="shared" si="0"/>
        <v>0</v>
      </c>
    </row>
    <row r="34" spans="1:7" x14ac:dyDescent="0.25">
      <c r="F34" s="115"/>
      <c r="G34" s="115"/>
    </row>
    <row r="35" spans="1:7" ht="140.25" x14ac:dyDescent="0.25">
      <c r="A35" s="46">
        <v>17</v>
      </c>
      <c r="B35" s="47" t="s">
        <v>647</v>
      </c>
      <c r="C35" s="47" t="s">
        <v>648</v>
      </c>
      <c r="D35" s="48">
        <v>2</v>
      </c>
      <c r="E35" s="47" t="s">
        <v>16</v>
      </c>
      <c r="F35" s="115"/>
      <c r="G35" s="115">
        <f t="shared" si="0"/>
        <v>0</v>
      </c>
    </row>
    <row r="36" spans="1:7" x14ac:dyDescent="0.25">
      <c r="F36" s="115"/>
      <c r="G36" s="115"/>
    </row>
    <row r="37" spans="1:7" x14ac:dyDescent="0.25">
      <c r="F37" s="115"/>
      <c r="G37" s="115"/>
    </row>
    <row r="38" spans="1:7" ht="153" x14ac:dyDescent="0.25">
      <c r="A38" s="46">
        <v>18</v>
      </c>
      <c r="B38" s="47" t="s">
        <v>649</v>
      </c>
      <c r="C38" s="47" t="s">
        <v>650</v>
      </c>
      <c r="D38" s="48">
        <v>1</v>
      </c>
      <c r="E38" s="47" t="s">
        <v>16</v>
      </c>
      <c r="F38" s="115"/>
      <c r="G38" s="115">
        <f t="shared" si="0"/>
        <v>0</v>
      </c>
    </row>
    <row r="39" spans="1:7" x14ac:dyDescent="0.25">
      <c r="F39" s="115"/>
      <c r="G39" s="115"/>
    </row>
    <row r="40" spans="1:7" ht="140.25" x14ac:dyDescent="0.25">
      <c r="A40" s="46">
        <v>19</v>
      </c>
      <c r="B40" s="47" t="s">
        <v>651</v>
      </c>
      <c r="C40" s="47" t="s">
        <v>652</v>
      </c>
      <c r="D40" s="48">
        <v>1</v>
      </c>
      <c r="E40" s="47" t="s">
        <v>16</v>
      </c>
      <c r="F40" s="115"/>
      <c r="G40" s="115">
        <f t="shared" si="0"/>
        <v>0</v>
      </c>
    </row>
    <row r="41" spans="1:7" x14ac:dyDescent="0.25">
      <c r="F41" s="115"/>
      <c r="G41" s="115"/>
    </row>
    <row r="42" spans="1:7" ht="114.75" x14ac:dyDescent="0.25">
      <c r="A42" s="46">
        <v>20</v>
      </c>
      <c r="B42" s="47" t="s">
        <v>653</v>
      </c>
      <c r="C42" s="47" t="s">
        <v>654</v>
      </c>
      <c r="D42" s="48">
        <v>4</v>
      </c>
      <c r="E42" s="47" t="s">
        <v>16</v>
      </c>
      <c r="F42" s="115"/>
      <c r="G42" s="115">
        <f t="shared" si="0"/>
        <v>0</v>
      </c>
    </row>
    <row r="43" spans="1:7" ht="114.75" x14ac:dyDescent="0.25">
      <c r="A43" s="46">
        <v>21</v>
      </c>
      <c r="B43" s="47" t="s">
        <v>655</v>
      </c>
      <c r="C43" s="47" t="s">
        <v>656</v>
      </c>
      <c r="D43" s="48">
        <v>4</v>
      </c>
      <c r="E43" s="47" t="s">
        <v>16</v>
      </c>
      <c r="F43" s="115"/>
      <c r="G43" s="115">
        <f t="shared" si="0"/>
        <v>0</v>
      </c>
    </row>
    <row r="44" spans="1:7" ht="114.75" x14ac:dyDescent="0.25">
      <c r="A44" s="46">
        <v>22</v>
      </c>
      <c r="B44" s="47" t="s">
        <v>657</v>
      </c>
      <c r="C44" s="47" t="s">
        <v>658</v>
      </c>
      <c r="D44" s="48">
        <v>3</v>
      </c>
      <c r="E44" s="47" t="s">
        <v>16</v>
      </c>
      <c r="F44" s="115"/>
      <c r="G44" s="115">
        <f t="shared" si="0"/>
        <v>0</v>
      </c>
    </row>
    <row r="45" spans="1:7" ht="153" x14ac:dyDescent="0.25">
      <c r="A45" s="46">
        <v>23</v>
      </c>
      <c r="B45" s="47" t="s">
        <v>659</v>
      </c>
      <c r="C45" s="47" t="s">
        <v>660</v>
      </c>
      <c r="D45" s="48">
        <v>3</v>
      </c>
      <c r="E45" s="47" t="s">
        <v>70</v>
      </c>
      <c r="F45" s="115"/>
      <c r="G45" s="115">
        <f t="shared" si="0"/>
        <v>0</v>
      </c>
    </row>
    <row r="46" spans="1:7" ht="153" x14ac:dyDescent="0.25">
      <c r="A46" s="46">
        <v>24</v>
      </c>
      <c r="B46" s="47" t="s">
        <v>661</v>
      </c>
      <c r="C46" s="47" t="s">
        <v>662</v>
      </c>
      <c r="D46" s="48">
        <v>5</v>
      </c>
      <c r="E46" s="47" t="s">
        <v>70</v>
      </c>
      <c r="F46" s="115"/>
      <c r="G46" s="115">
        <f>D46*F46</f>
        <v>0</v>
      </c>
    </row>
    <row r="47" spans="1:7" ht="153" x14ac:dyDescent="0.25">
      <c r="A47" s="46">
        <v>25</v>
      </c>
      <c r="B47" s="47" t="s">
        <v>663</v>
      </c>
      <c r="C47" s="47" t="s">
        <v>664</v>
      </c>
      <c r="D47" s="48">
        <v>6</v>
      </c>
      <c r="E47" s="47" t="s">
        <v>70</v>
      </c>
      <c r="F47" s="115"/>
      <c r="G47" s="115">
        <f t="shared" si="0"/>
        <v>0</v>
      </c>
    </row>
    <row r="48" spans="1:7" ht="153" x14ac:dyDescent="0.25">
      <c r="A48" s="46">
        <v>26</v>
      </c>
      <c r="B48" s="47" t="s">
        <v>665</v>
      </c>
      <c r="C48" s="47" t="s">
        <v>666</v>
      </c>
      <c r="D48" s="48">
        <v>12</v>
      </c>
      <c r="E48" s="47" t="s">
        <v>70</v>
      </c>
      <c r="F48" s="115"/>
      <c r="G48" s="115">
        <f t="shared" si="0"/>
        <v>0</v>
      </c>
    </row>
    <row r="49" spans="1:7" ht="204" x14ac:dyDescent="0.25">
      <c r="A49" s="46">
        <v>27</v>
      </c>
      <c r="B49" s="47" t="s">
        <v>667</v>
      </c>
      <c r="C49" s="47" t="s">
        <v>668</v>
      </c>
      <c r="D49" s="48">
        <v>30</v>
      </c>
      <c r="E49" s="47" t="s">
        <v>70</v>
      </c>
      <c r="F49" s="115"/>
      <c r="G49" s="115">
        <f t="shared" si="0"/>
        <v>0</v>
      </c>
    </row>
    <row r="50" spans="1:7" x14ac:dyDescent="0.25">
      <c r="F50" s="115"/>
      <c r="G50" s="115"/>
    </row>
    <row r="51" spans="1:7" ht="204" x14ac:dyDescent="0.25">
      <c r="A51" s="46">
        <v>28</v>
      </c>
      <c r="B51" s="47" t="s">
        <v>669</v>
      </c>
      <c r="C51" s="47" t="s">
        <v>670</v>
      </c>
      <c r="D51" s="48">
        <v>20</v>
      </c>
      <c r="E51" s="47" t="s">
        <v>70</v>
      </c>
      <c r="F51" s="115"/>
      <c r="G51" s="115">
        <f t="shared" si="0"/>
        <v>0</v>
      </c>
    </row>
    <row r="52" spans="1:7" x14ac:dyDescent="0.25">
      <c r="F52" s="115"/>
      <c r="G52" s="115"/>
    </row>
    <row r="53" spans="1:7" ht="165.75" x14ac:dyDescent="0.25">
      <c r="A53" s="46">
        <v>29</v>
      </c>
      <c r="B53" s="47" t="s">
        <v>671</v>
      </c>
      <c r="C53" s="47" t="s">
        <v>672</v>
      </c>
      <c r="D53" s="48">
        <v>13</v>
      </c>
      <c r="E53" s="47" t="s">
        <v>16</v>
      </c>
      <c r="F53" s="115"/>
      <c r="G53" s="115">
        <f t="shared" si="0"/>
        <v>0</v>
      </c>
    </row>
    <row r="54" spans="1:7" x14ac:dyDescent="0.25">
      <c r="F54" s="115"/>
      <c r="G54" s="115"/>
    </row>
    <row r="55" spans="1:7" ht="178.5" x14ac:dyDescent="0.25">
      <c r="A55" s="46">
        <v>30</v>
      </c>
      <c r="B55" s="47" t="s">
        <v>673</v>
      </c>
      <c r="C55" s="47" t="s">
        <v>674</v>
      </c>
      <c r="D55" s="48">
        <v>13</v>
      </c>
      <c r="E55" s="47" t="s">
        <v>16</v>
      </c>
      <c r="F55" s="115"/>
      <c r="G55" s="115">
        <f t="shared" si="0"/>
        <v>0</v>
      </c>
    </row>
    <row r="56" spans="1:7" x14ac:dyDescent="0.25">
      <c r="F56" s="115"/>
      <c r="G56" s="115"/>
    </row>
    <row r="57" spans="1:7" ht="76.5" x14ac:dyDescent="0.25">
      <c r="A57" s="46">
        <v>31</v>
      </c>
      <c r="B57" s="47" t="s">
        <v>675</v>
      </c>
      <c r="C57" s="47" t="s">
        <v>676</v>
      </c>
      <c r="D57" s="48">
        <v>0.5</v>
      </c>
      <c r="E57" s="47" t="s">
        <v>16</v>
      </c>
      <c r="F57" s="115"/>
      <c r="G57" s="115">
        <f t="shared" si="0"/>
        <v>0</v>
      </c>
    </row>
    <row r="59" spans="1:7" s="50" customFormat="1" x14ac:dyDescent="0.25">
      <c r="A59" s="42"/>
      <c r="B59" s="43"/>
      <c r="C59" s="43" t="s">
        <v>573</v>
      </c>
      <c r="D59" s="44"/>
      <c r="E59" s="43"/>
      <c r="F59" s="44"/>
      <c r="G59" s="44">
        <f>G3+G5+G7+G9+G11+G13+G15+G17+G19+G21+G23+G25+G27+G29+G31+G33+G35+G38+G40+G42+G43+G44+G45+G46+G47+G48+G49+G51+G53+G55+G57</f>
        <v>0</v>
      </c>
    </row>
    <row r="60" spans="1:7" ht="13.5" thickBot="1" x14ac:dyDescent="0.3"/>
    <row r="61" spans="1:7" ht="13.5" thickBot="1" x14ac:dyDescent="0.3">
      <c r="A61" s="134" t="s">
        <v>843</v>
      </c>
      <c r="B61" s="135"/>
      <c r="C61" s="135"/>
      <c r="D61" s="100"/>
      <c r="E61" s="101"/>
      <c r="F61" s="100"/>
      <c r="G61" s="102">
        <f>G3+G5+G7+G9+G11+G13+G15+G17+G19+G21+G23+G25+G27+G29+G31+G33+G35+G38+G40+G42+G43+G44+G45+G46+G47+G48+G49+G51+G53+G55+G57</f>
        <v>0</v>
      </c>
    </row>
  </sheetData>
  <mergeCells count="1">
    <mergeCell ref="A61:C6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activeCell="F2" sqref="F2:G2"/>
    </sheetView>
  </sheetViews>
  <sheetFormatPr defaultRowHeight="15" x14ac:dyDescent="0.25"/>
  <cols>
    <col min="3" max="3" width="18.28515625" customWidth="1"/>
  </cols>
  <sheetData>
    <row r="1" spans="1:9" ht="25.5" x14ac:dyDescent="0.25">
      <c r="A1" s="63" t="s">
        <v>552</v>
      </c>
      <c r="B1" s="60" t="s">
        <v>4</v>
      </c>
      <c r="C1" s="60" t="s">
        <v>553</v>
      </c>
      <c r="D1" s="61" t="s">
        <v>554</v>
      </c>
      <c r="E1" s="60" t="s">
        <v>555</v>
      </c>
      <c r="F1" s="61" t="s">
        <v>556</v>
      </c>
      <c r="G1" s="61" t="s">
        <v>557</v>
      </c>
      <c r="H1" s="61" t="s">
        <v>558</v>
      </c>
      <c r="I1" s="61" t="s">
        <v>559</v>
      </c>
    </row>
    <row r="2" spans="1:9" ht="102" x14ac:dyDescent="0.25">
      <c r="A2" s="64">
        <v>1</v>
      </c>
      <c r="B2" s="58" t="s">
        <v>677</v>
      </c>
      <c r="C2" s="59" t="s">
        <v>678</v>
      </c>
      <c r="D2" s="62">
        <v>50</v>
      </c>
      <c r="E2" s="58" t="s">
        <v>70</v>
      </c>
      <c r="F2" s="107"/>
      <c r="G2" s="107"/>
      <c r="H2" s="107">
        <f>ROUND(D2*F2, 0)</f>
        <v>0</v>
      </c>
      <c r="I2" s="107">
        <f>ROUND(D2*G2, 0)</f>
        <v>0</v>
      </c>
    </row>
    <row r="4" spans="1:9" x14ac:dyDescent="0.25">
      <c r="A4" s="63"/>
      <c r="B4" s="60"/>
      <c r="C4" s="60" t="s">
        <v>573</v>
      </c>
      <c r="D4" s="61"/>
      <c r="E4" s="60"/>
      <c r="F4" s="61"/>
      <c r="G4" s="61"/>
      <c r="H4" s="61">
        <f>SUM(H2:H3)</f>
        <v>0</v>
      </c>
      <c r="I4" s="106">
        <f>SUM(I2:I3)</f>
        <v>0</v>
      </c>
    </row>
    <row r="5" spans="1:9" ht="15.75" thickBot="1" x14ac:dyDescent="0.3"/>
    <row r="6" spans="1:9" ht="15.75" thickBot="1" x14ac:dyDescent="0.3">
      <c r="A6" s="103" t="s">
        <v>842</v>
      </c>
      <c r="B6" s="95"/>
      <c r="C6" s="95"/>
      <c r="D6" s="95"/>
      <c r="E6" s="95"/>
      <c r="F6" s="95"/>
      <c r="G6" s="95"/>
      <c r="H6" s="99">
        <f>H4</f>
        <v>0</v>
      </c>
      <c r="I6" s="96">
        <f>I4</f>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F2" sqref="F2:G6"/>
    </sheetView>
  </sheetViews>
  <sheetFormatPr defaultRowHeight="15" x14ac:dyDescent="0.25"/>
  <cols>
    <col min="3" max="3" width="15.5703125" customWidth="1"/>
  </cols>
  <sheetData>
    <row r="1" spans="1:9" ht="25.5" x14ac:dyDescent="0.25">
      <c r="A1" s="70" t="s">
        <v>552</v>
      </c>
      <c r="B1" s="67" t="s">
        <v>4</v>
      </c>
      <c r="C1" s="67" t="s">
        <v>553</v>
      </c>
      <c r="D1" s="68" t="s">
        <v>554</v>
      </c>
      <c r="E1" s="67" t="s">
        <v>555</v>
      </c>
      <c r="F1" s="68" t="s">
        <v>556</v>
      </c>
      <c r="G1" s="68" t="s">
        <v>557</v>
      </c>
      <c r="H1" s="68" t="s">
        <v>558</v>
      </c>
      <c r="I1" s="68" t="s">
        <v>559</v>
      </c>
    </row>
    <row r="2" spans="1:9" ht="41.25" x14ac:dyDescent="0.25">
      <c r="A2" s="71">
        <v>1</v>
      </c>
      <c r="B2" s="65" t="s">
        <v>679</v>
      </c>
      <c r="C2" s="66" t="s">
        <v>680</v>
      </c>
      <c r="D2" s="69">
        <v>560</v>
      </c>
      <c r="E2" s="65" t="s">
        <v>70</v>
      </c>
      <c r="F2" s="109"/>
      <c r="G2" s="109"/>
      <c r="H2" s="109">
        <f>ROUND(D2*F2, 0)</f>
        <v>0</v>
      </c>
      <c r="I2" s="109">
        <f>ROUND(D2*G2, 0)</f>
        <v>0</v>
      </c>
    </row>
    <row r="4" spans="1:9" ht="63.75" x14ac:dyDescent="0.25">
      <c r="A4" s="71">
        <v>2</v>
      </c>
      <c r="B4" s="65" t="s">
        <v>681</v>
      </c>
      <c r="C4" s="66" t="s">
        <v>682</v>
      </c>
      <c r="D4" s="69">
        <v>120</v>
      </c>
      <c r="E4" s="65" t="s">
        <v>16</v>
      </c>
      <c r="F4" s="109"/>
      <c r="G4" s="109"/>
      <c r="H4" s="109">
        <f>ROUND(D4*F4, 0)</f>
        <v>0</v>
      </c>
      <c r="I4" s="109">
        <f>ROUND(D4*G4, 0)</f>
        <v>0</v>
      </c>
    </row>
    <row r="6" spans="1:9" ht="63.75" x14ac:dyDescent="0.25">
      <c r="A6" s="71">
        <v>3</v>
      </c>
      <c r="B6" s="65" t="s">
        <v>683</v>
      </c>
      <c r="C6" s="66" t="s">
        <v>684</v>
      </c>
      <c r="D6" s="69">
        <v>14</v>
      </c>
      <c r="E6" s="65" t="s">
        <v>16</v>
      </c>
      <c r="F6" s="109"/>
      <c r="G6" s="109"/>
      <c r="H6" s="109">
        <f>ROUND(D6*F6, 0)</f>
        <v>0</v>
      </c>
      <c r="I6" s="109">
        <f>ROUND(D6*G6, 0)</f>
        <v>0</v>
      </c>
    </row>
    <row r="8" spans="1:9" ht="25.5" x14ac:dyDescent="0.25">
      <c r="A8" s="70"/>
      <c r="B8" s="67"/>
      <c r="C8" s="67" t="s">
        <v>573</v>
      </c>
      <c r="D8" s="68"/>
      <c r="E8" s="67"/>
      <c r="F8" s="68"/>
      <c r="G8" s="68"/>
      <c r="H8" s="68">
        <f>SUM(H2:H7)</f>
        <v>0</v>
      </c>
      <c r="I8" s="108">
        <f>SUM(I2:I7)</f>
        <v>0</v>
      </c>
    </row>
    <row r="9" spans="1:9" ht="15.75" thickBot="1" x14ac:dyDescent="0.3"/>
    <row r="10" spans="1:9" ht="15.75" thickBot="1" x14ac:dyDescent="0.3">
      <c r="A10" s="103" t="s">
        <v>841</v>
      </c>
      <c r="B10" s="95"/>
      <c r="C10" s="95"/>
      <c r="D10" s="95"/>
      <c r="E10" s="95"/>
      <c r="F10" s="95"/>
      <c r="G10" s="95"/>
      <c r="H10" s="99">
        <f>H8</f>
        <v>0</v>
      </c>
      <c r="I10" s="96">
        <f>I8</f>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opLeftCell="A98" workbookViewId="0">
      <selection activeCell="G102" sqref="F2:G102"/>
    </sheetView>
  </sheetViews>
  <sheetFormatPr defaultRowHeight="15" x14ac:dyDescent="0.25"/>
  <cols>
    <col min="3" max="3" width="33.42578125" customWidth="1"/>
    <col min="8" max="9" width="9.140625" style="121"/>
  </cols>
  <sheetData>
    <row r="1" spans="1:9" ht="25.5" x14ac:dyDescent="0.25">
      <c r="A1" s="78" t="s">
        <v>552</v>
      </c>
      <c r="B1" s="75" t="s">
        <v>4</v>
      </c>
      <c r="C1" s="75" t="s">
        <v>553</v>
      </c>
      <c r="D1" s="76" t="s">
        <v>554</v>
      </c>
      <c r="E1" s="75" t="s">
        <v>555</v>
      </c>
      <c r="F1" s="76" t="s">
        <v>556</v>
      </c>
      <c r="G1" s="76" t="s">
        <v>557</v>
      </c>
      <c r="H1" s="119" t="s">
        <v>558</v>
      </c>
      <c r="I1" s="119" t="s">
        <v>559</v>
      </c>
    </row>
    <row r="2" spans="1:9" ht="102" x14ac:dyDescent="0.25">
      <c r="A2" s="79">
        <v>1</v>
      </c>
      <c r="B2" s="73" t="s">
        <v>685</v>
      </c>
      <c r="C2" s="74" t="s">
        <v>786</v>
      </c>
      <c r="D2" s="77">
        <v>1400</v>
      </c>
      <c r="E2" s="73" t="s">
        <v>70</v>
      </c>
      <c r="F2" s="115"/>
      <c r="G2" s="115"/>
      <c r="H2" s="120">
        <f>ROUND(D2*F2, 0)</f>
        <v>0</v>
      </c>
      <c r="I2" s="120">
        <f>ROUND(D2*G2, 0)</f>
        <v>0</v>
      </c>
    </row>
    <row r="3" spans="1:9" x14ac:dyDescent="0.25">
      <c r="A3" s="72"/>
      <c r="B3" s="72"/>
      <c r="C3" s="74"/>
      <c r="D3" s="72"/>
      <c r="E3" s="72"/>
      <c r="F3" s="110"/>
      <c r="G3" s="110"/>
    </row>
    <row r="5" spans="1:9" ht="102" x14ac:dyDescent="0.25">
      <c r="A5" s="79">
        <v>2</v>
      </c>
      <c r="B5" s="73" t="s">
        <v>686</v>
      </c>
      <c r="C5" s="74" t="s">
        <v>687</v>
      </c>
      <c r="D5" s="77">
        <v>60</v>
      </c>
      <c r="E5" s="73" t="s">
        <v>70</v>
      </c>
      <c r="F5" s="115"/>
      <c r="G5" s="115"/>
      <c r="H5" s="120">
        <f>ROUND(D5*F5, 0)</f>
        <v>0</v>
      </c>
      <c r="I5" s="120">
        <f>ROUND(D5*G5, 0)</f>
        <v>0</v>
      </c>
    </row>
    <row r="6" spans="1:9" x14ac:dyDescent="0.25">
      <c r="A6" s="72"/>
      <c r="B6" s="72"/>
      <c r="C6" s="74" t="s">
        <v>688</v>
      </c>
      <c r="D6" s="72"/>
      <c r="E6" s="72"/>
      <c r="F6" s="110"/>
      <c r="G6" s="110"/>
    </row>
    <row r="8" spans="1:9" ht="76.5" x14ac:dyDescent="0.25">
      <c r="A8" s="79">
        <v>3</v>
      </c>
      <c r="B8" s="73" t="s">
        <v>689</v>
      </c>
      <c r="C8" s="74" t="s">
        <v>690</v>
      </c>
      <c r="D8" s="77">
        <v>60</v>
      </c>
      <c r="E8" s="73" t="s">
        <v>70</v>
      </c>
      <c r="F8" s="115"/>
      <c r="G8" s="115"/>
      <c r="H8" s="120">
        <f>ROUND(D8*F8, 0)</f>
        <v>0</v>
      </c>
      <c r="I8" s="120">
        <f>ROUND(D8*G8, 0)</f>
        <v>0</v>
      </c>
    </row>
    <row r="10" spans="1:9" ht="89.25" x14ac:dyDescent="0.25">
      <c r="A10" s="79">
        <v>4</v>
      </c>
      <c r="B10" s="73" t="s">
        <v>691</v>
      </c>
      <c r="C10" s="74" t="s">
        <v>692</v>
      </c>
      <c r="D10" s="77">
        <v>10</v>
      </c>
      <c r="E10" s="73" t="s">
        <v>70</v>
      </c>
      <c r="F10" s="115"/>
      <c r="G10" s="115"/>
      <c r="H10" s="120">
        <f>ROUND(D10*F10, 0)</f>
        <v>0</v>
      </c>
      <c r="I10" s="120">
        <f>ROUND(D10*G10, 0)</f>
        <v>0</v>
      </c>
    </row>
    <row r="11" spans="1:9" ht="25.5" x14ac:dyDescent="0.25">
      <c r="A11" s="72"/>
      <c r="B11" s="72"/>
      <c r="C11" s="74" t="s">
        <v>693</v>
      </c>
      <c r="D11" s="72"/>
      <c r="E11" s="72"/>
      <c r="F11" s="110"/>
      <c r="G11" s="110"/>
    </row>
    <row r="13" spans="1:9" ht="89.25" x14ac:dyDescent="0.25">
      <c r="A13" s="79">
        <v>5</v>
      </c>
      <c r="B13" s="73" t="s">
        <v>694</v>
      </c>
      <c r="C13" s="74" t="s">
        <v>695</v>
      </c>
      <c r="D13" s="77">
        <v>120</v>
      </c>
      <c r="E13" s="73" t="s">
        <v>16</v>
      </c>
      <c r="F13" s="115"/>
      <c r="G13" s="115"/>
      <c r="H13" s="120">
        <f>ROUND(D13*F13, 0)</f>
        <v>0</v>
      </c>
      <c r="I13" s="120">
        <f>ROUND(D13*G13, 0)</f>
        <v>0</v>
      </c>
    </row>
    <row r="14" spans="1:9" x14ac:dyDescent="0.25">
      <c r="A14" s="72"/>
      <c r="B14" s="72"/>
      <c r="C14" s="74" t="s">
        <v>696</v>
      </c>
      <c r="D14" s="72"/>
      <c r="E14" s="72"/>
      <c r="F14" s="110"/>
      <c r="G14" s="110"/>
    </row>
    <row r="16" spans="1:9" ht="76.5" x14ac:dyDescent="0.25">
      <c r="A16" s="79">
        <v>6</v>
      </c>
      <c r="B16" s="73" t="s">
        <v>697</v>
      </c>
      <c r="C16" s="74" t="s">
        <v>698</v>
      </c>
      <c r="D16" s="77">
        <v>10</v>
      </c>
      <c r="E16" s="73" t="s">
        <v>16</v>
      </c>
      <c r="F16" s="115"/>
      <c r="G16" s="115"/>
      <c r="H16" s="120">
        <f>ROUND(D16*F16, 0)</f>
        <v>0</v>
      </c>
      <c r="I16" s="120">
        <f>ROUND(D16*G16, 0)</f>
        <v>0</v>
      </c>
    </row>
    <row r="18" spans="1:9" ht="92.25" x14ac:dyDescent="0.25">
      <c r="A18" s="79">
        <v>7</v>
      </c>
      <c r="B18" s="73" t="s">
        <v>699</v>
      </c>
      <c r="C18" s="74" t="s">
        <v>700</v>
      </c>
      <c r="D18" s="77">
        <v>1920</v>
      </c>
      <c r="E18" s="73" t="s">
        <v>70</v>
      </c>
      <c r="F18" s="115"/>
      <c r="G18" s="115"/>
      <c r="H18" s="120">
        <f>ROUND(D18*F18, 0)</f>
        <v>0</v>
      </c>
      <c r="I18" s="120">
        <f>ROUND(D18*G18, 0)</f>
        <v>0</v>
      </c>
    </row>
    <row r="19" spans="1:9" ht="28.5" x14ac:dyDescent="0.25">
      <c r="A19" s="72"/>
      <c r="B19" s="72"/>
      <c r="C19" s="74" t="s">
        <v>701</v>
      </c>
      <c r="D19" s="72"/>
      <c r="E19" s="72"/>
      <c r="F19" s="110"/>
      <c r="G19" s="110"/>
    </row>
    <row r="21" spans="1:9" ht="92.25" x14ac:dyDescent="0.25">
      <c r="A21" s="79">
        <v>8</v>
      </c>
      <c r="B21" s="73" t="s">
        <v>702</v>
      </c>
      <c r="C21" s="74" t="s">
        <v>700</v>
      </c>
      <c r="D21" s="77">
        <v>120</v>
      </c>
      <c r="E21" s="73" t="s">
        <v>70</v>
      </c>
      <c r="F21" s="115"/>
      <c r="G21" s="115"/>
      <c r="H21" s="120">
        <f>ROUND(D21*F21, 0)</f>
        <v>0</v>
      </c>
      <c r="I21" s="120">
        <f>ROUND(D21*G21, 0)</f>
        <v>0</v>
      </c>
    </row>
    <row r="22" spans="1:9" ht="28.5" x14ac:dyDescent="0.25">
      <c r="A22" s="72"/>
      <c r="B22" s="72"/>
      <c r="C22" s="74" t="s">
        <v>703</v>
      </c>
      <c r="D22" s="72"/>
      <c r="E22" s="72"/>
      <c r="F22" s="110"/>
      <c r="G22" s="110"/>
    </row>
    <row r="24" spans="1:9" ht="92.25" x14ac:dyDescent="0.25">
      <c r="A24" s="79">
        <v>9</v>
      </c>
      <c r="B24" s="73" t="s">
        <v>704</v>
      </c>
      <c r="C24" s="74" t="s">
        <v>705</v>
      </c>
      <c r="D24" s="77">
        <v>20</v>
      </c>
      <c r="E24" s="73" t="s">
        <v>70</v>
      </c>
      <c r="F24" s="115"/>
      <c r="G24" s="115"/>
      <c r="H24" s="120">
        <f>ROUND(D24*F24, 0)</f>
        <v>0</v>
      </c>
      <c r="I24" s="120">
        <f>ROUND(D24*G24, 0)</f>
        <v>0</v>
      </c>
    </row>
    <row r="25" spans="1:9" ht="28.5" x14ac:dyDescent="0.25">
      <c r="A25" s="72"/>
      <c r="B25" s="72"/>
      <c r="C25" s="74" t="s">
        <v>706</v>
      </c>
      <c r="D25" s="72"/>
      <c r="E25" s="72"/>
      <c r="F25" s="110"/>
      <c r="G25" s="110"/>
    </row>
    <row r="27" spans="1:9" ht="89.25" x14ac:dyDescent="0.25">
      <c r="A27" s="79">
        <v>10</v>
      </c>
      <c r="B27" s="73" t="s">
        <v>707</v>
      </c>
      <c r="C27" s="74" t="s">
        <v>708</v>
      </c>
      <c r="D27" s="77">
        <v>160</v>
      </c>
      <c r="E27" s="73" t="s">
        <v>70</v>
      </c>
      <c r="F27" s="115"/>
      <c r="G27" s="115"/>
      <c r="H27" s="120">
        <f>ROUND(D27*F27, 0)</f>
        <v>0</v>
      </c>
      <c r="I27" s="120">
        <f>ROUND(D27*G27, 0)</f>
        <v>0</v>
      </c>
    </row>
    <row r="29" spans="1:9" ht="79.5" x14ac:dyDescent="0.25">
      <c r="A29" s="79">
        <v>11</v>
      </c>
      <c r="B29" s="73" t="s">
        <v>709</v>
      </c>
      <c r="C29" s="74" t="s">
        <v>710</v>
      </c>
      <c r="D29" s="77">
        <v>60</v>
      </c>
      <c r="E29" s="73" t="s">
        <v>70</v>
      </c>
      <c r="F29" s="115"/>
      <c r="G29" s="115"/>
      <c r="H29" s="120">
        <f>ROUND(D29*F29, 0)</f>
        <v>0</v>
      </c>
      <c r="I29" s="120">
        <f>ROUND(D29*G29, 0)</f>
        <v>0</v>
      </c>
    </row>
    <row r="31" spans="1:9" ht="79.5" x14ac:dyDescent="0.25">
      <c r="A31" s="79">
        <v>12</v>
      </c>
      <c r="B31" s="73" t="s">
        <v>711</v>
      </c>
      <c r="C31" s="74" t="s">
        <v>712</v>
      </c>
      <c r="D31" s="77">
        <v>60</v>
      </c>
      <c r="E31" s="73" t="s">
        <v>70</v>
      </c>
      <c r="F31" s="115"/>
      <c r="G31" s="115"/>
      <c r="H31" s="120">
        <f>ROUND(D31*F31, 0)</f>
        <v>0</v>
      </c>
      <c r="I31" s="120">
        <f>ROUND(D31*G31, 0)</f>
        <v>0</v>
      </c>
    </row>
    <row r="33" spans="1:9" ht="63.75" x14ac:dyDescent="0.25">
      <c r="A33" s="79">
        <v>13</v>
      </c>
      <c r="B33" s="73" t="s">
        <v>713</v>
      </c>
      <c r="C33" s="74" t="s">
        <v>714</v>
      </c>
      <c r="D33" s="77">
        <v>5</v>
      </c>
      <c r="E33" s="73" t="s">
        <v>16</v>
      </c>
      <c r="F33" s="115"/>
      <c r="G33" s="115"/>
      <c r="H33" s="120">
        <f>ROUND(D33*F33, 0)</f>
        <v>0</v>
      </c>
      <c r="I33" s="120">
        <f>ROUND(D33*G33, 0)</f>
        <v>0</v>
      </c>
    </row>
    <row r="35" spans="1:9" ht="76.5" x14ac:dyDescent="0.25">
      <c r="A35" s="79">
        <v>14</v>
      </c>
      <c r="B35" s="73" t="s">
        <v>715</v>
      </c>
      <c r="C35" s="74" t="s">
        <v>716</v>
      </c>
      <c r="D35" s="77">
        <v>5</v>
      </c>
      <c r="E35" s="73" t="s">
        <v>16</v>
      </c>
      <c r="F35" s="115"/>
      <c r="G35" s="115"/>
      <c r="H35" s="120">
        <f>ROUND(D35*F35, 0)</f>
        <v>0</v>
      </c>
      <c r="I35" s="120">
        <f>ROUND(D35*G35, 0)</f>
        <v>0</v>
      </c>
    </row>
    <row r="37" spans="1:9" ht="76.5" x14ac:dyDescent="0.25">
      <c r="A37" s="79">
        <v>15</v>
      </c>
      <c r="B37" s="73" t="s">
        <v>717</v>
      </c>
      <c r="C37" s="74" t="s">
        <v>718</v>
      </c>
      <c r="D37" s="77">
        <v>20</v>
      </c>
      <c r="E37" s="73" t="s">
        <v>16</v>
      </c>
      <c r="F37" s="115"/>
      <c r="G37" s="115"/>
      <c r="H37" s="120">
        <f>ROUND(D37*F37, 0)</f>
        <v>0</v>
      </c>
      <c r="I37" s="120">
        <f>ROUND(D37*G37, 0)</f>
        <v>0</v>
      </c>
    </row>
    <row r="39" spans="1:9" ht="76.5" x14ac:dyDescent="0.25">
      <c r="A39" s="79">
        <v>16</v>
      </c>
      <c r="B39" s="73" t="s">
        <v>719</v>
      </c>
      <c r="C39" s="74" t="s">
        <v>720</v>
      </c>
      <c r="D39" s="77">
        <v>10</v>
      </c>
      <c r="E39" s="73" t="s">
        <v>16</v>
      </c>
      <c r="F39" s="115"/>
      <c r="G39" s="115"/>
      <c r="H39" s="120">
        <f>ROUND(D39*F39, 0)</f>
        <v>0</v>
      </c>
      <c r="I39" s="120">
        <f>ROUND(D39*G39, 0)</f>
        <v>0</v>
      </c>
    </row>
    <row r="41" spans="1:9" ht="76.5" x14ac:dyDescent="0.25">
      <c r="A41" s="79">
        <v>17</v>
      </c>
      <c r="B41" s="73" t="s">
        <v>721</v>
      </c>
      <c r="C41" s="74" t="s">
        <v>722</v>
      </c>
      <c r="D41" s="77">
        <v>45</v>
      </c>
      <c r="E41" s="73" t="s">
        <v>16</v>
      </c>
      <c r="F41" s="115"/>
      <c r="G41" s="115"/>
      <c r="H41" s="120">
        <f>ROUND(D41*F41, 0)</f>
        <v>0</v>
      </c>
      <c r="I41" s="120">
        <f>ROUND(D41*G41, 0)</f>
        <v>0</v>
      </c>
    </row>
    <row r="43" spans="1:9" ht="89.25" x14ac:dyDescent="0.25">
      <c r="A43" s="79">
        <v>18</v>
      </c>
      <c r="B43" s="73" t="s">
        <v>723</v>
      </c>
      <c r="C43" s="74" t="s">
        <v>724</v>
      </c>
      <c r="D43" s="77">
        <v>9</v>
      </c>
      <c r="E43" s="73" t="s">
        <v>16</v>
      </c>
      <c r="F43" s="115"/>
      <c r="G43" s="115"/>
      <c r="H43" s="120">
        <f>ROUND(D43*F43, 0)</f>
        <v>0</v>
      </c>
      <c r="I43" s="120">
        <f>ROUND(D43*G43, 0)</f>
        <v>0</v>
      </c>
    </row>
    <row r="45" spans="1:9" ht="89.25" x14ac:dyDescent="0.25">
      <c r="A45" s="79">
        <v>19</v>
      </c>
      <c r="B45" s="73" t="s">
        <v>725</v>
      </c>
      <c r="C45" s="74" t="s">
        <v>726</v>
      </c>
      <c r="D45" s="77">
        <v>4</v>
      </c>
      <c r="E45" s="73" t="s">
        <v>16</v>
      </c>
      <c r="F45" s="115"/>
      <c r="G45" s="115"/>
      <c r="H45" s="120">
        <f>ROUND(D45*F45, 0)</f>
        <v>0</v>
      </c>
      <c r="I45" s="120">
        <f>ROUND(D45*G45, 0)</f>
        <v>0</v>
      </c>
    </row>
    <row r="47" spans="1:9" ht="76.5" x14ac:dyDescent="0.25">
      <c r="A47" s="79">
        <v>20</v>
      </c>
      <c r="B47" s="73" t="s">
        <v>727</v>
      </c>
      <c r="C47" s="74" t="s">
        <v>728</v>
      </c>
      <c r="D47" s="77">
        <v>7</v>
      </c>
      <c r="E47" s="73" t="s">
        <v>16</v>
      </c>
      <c r="F47" s="115"/>
      <c r="G47" s="115"/>
      <c r="H47" s="120">
        <f>ROUND(D47*F47, 0)</f>
        <v>0</v>
      </c>
      <c r="I47" s="120">
        <f>ROUND(D47*G47, 0)</f>
        <v>0</v>
      </c>
    </row>
    <row r="49" spans="1:9" ht="76.5" x14ac:dyDescent="0.25">
      <c r="A49" s="79">
        <v>21</v>
      </c>
      <c r="B49" s="73" t="s">
        <v>729</v>
      </c>
      <c r="C49" s="74" t="s">
        <v>730</v>
      </c>
      <c r="D49" s="77">
        <v>3</v>
      </c>
      <c r="E49" s="73" t="s">
        <v>16</v>
      </c>
      <c r="F49" s="115"/>
      <c r="G49" s="115"/>
      <c r="H49" s="120">
        <f>ROUND(D49*F49, 0)</f>
        <v>0</v>
      </c>
      <c r="I49" s="120">
        <f>ROUND(D49*G49, 0)</f>
        <v>0</v>
      </c>
    </row>
    <row r="51" spans="1:9" ht="76.5" x14ac:dyDescent="0.25">
      <c r="A51" s="79">
        <v>22</v>
      </c>
      <c r="B51" s="73" t="s">
        <v>731</v>
      </c>
      <c r="C51" s="74" t="s">
        <v>732</v>
      </c>
      <c r="D51" s="77">
        <v>8</v>
      </c>
      <c r="E51" s="73" t="s">
        <v>16</v>
      </c>
      <c r="F51" s="115"/>
      <c r="G51" s="115"/>
      <c r="H51" s="120">
        <f>ROUND(D51*F51, 0)</f>
        <v>0</v>
      </c>
      <c r="I51" s="120">
        <f>ROUND(D51*G51, 0)</f>
        <v>0</v>
      </c>
    </row>
    <row r="53" spans="1:9" ht="76.5" x14ac:dyDescent="0.25">
      <c r="A53" s="79">
        <v>23</v>
      </c>
      <c r="B53" s="73" t="s">
        <v>733</v>
      </c>
      <c r="C53" s="74" t="s">
        <v>734</v>
      </c>
      <c r="D53" s="77">
        <v>4</v>
      </c>
      <c r="E53" s="73" t="s">
        <v>16</v>
      </c>
      <c r="F53" s="115"/>
      <c r="G53" s="115"/>
      <c r="H53" s="120">
        <f>ROUND(D53*F53, 0)</f>
        <v>0</v>
      </c>
      <c r="I53" s="120">
        <f>ROUND(D53*G53, 0)</f>
        <v>0</v>
      </c>
    </row>
    <row r="55" spans="1:9" ht="89.25" x14ac:dyDescent="0.25">
      <c r="A55" s="79">
        <v>24</v>
      </c>
      <c r="B55" s="73" t="s">
        <v>735</v>
      </c>
      <c r="C55" s="74" t="s">
        <v>736</v>
      </c>
      <c r="D55" s="77">
        <v>1</v>
      </c>
      <c r="E55" s="73" t="s">
        <v>16</v>
      </c>
      <c r="F55" s="115"/>
      <c r="G55" s="115"/>
      <c r="H55" s="120">
        <f>ROUND(D55*F55, 0)</f>
        <v>0</v>
      </c>
      <c r="I55" s="120">
        <f>ROUND(D55*G55, 0)</f>
        <v>0</v>
      </c>
    </row>
    <row r="57" spans="1:9" ht="76.5" x14ac:dyDescent="0.25">
      <c r="A57" s="79">
        <v>25</v>
      </c>
      <c r="B57" s="73" t="s">
        <v>737</v>
      </c>
      <c r="C57" s="74" t="s">
        <v>738</v>
      </c>
      <c r="D57" s="77">
        <v>4</v>
      </c>
      <c r="E57" s="73" t="s">
        <v>16</v>
      </c>
      <c r="F57" s="115"/>
      <c r="G57" s="115"/>
      <c r="H57" s="120">
        <f>ROUND(D57*F57, 0)</f>
        <v>0</v>
      </c>
      <c r="I57" s="120">
        <f>ROUND(D57*G57, 0)</f>
        <v>0</v>
      </c>
    </row>
    <row r="59" spans="1:9" ht="89.25" x14ac:dyDescent="0.25">
      <c r="A59" s="79">
        <v>26</v>
      </c>
      <c r="B59" s="73" t="s">
        <v>739</v>
      </c>
      <c r="C59" s="74" t="s">
        <v>740</v>
      </c>
      <c r="D59" s="77">
        <v>1</v>
      </c>
      <c r="E59" s="73" t="s">
        <v>16</v>
      </c>
      <c r="F59" s="115"/>
      <c r="G59" s="115"/>
      <c r="H59" s="120">
        <f>ROUND(D59*F59, 0)</f>
        <v>0</v>
      </c>
      <c r="I59" s="120">
        <f>ROUND(D59*G59, 0)</f>
        <v>0</v>
      </c>
    </row>
    <row r="61" spans="1:9" ht="89.25" x14ac:dyDescent="0.25">
      <c r="A61" s="79">
        <v>27</v>
      </c>
      <c r="B61" s="73" t="s">
        <v>741</v>
      </c>
      <c r="C61" s="74" t="s">
        <v>742</v>
      </c>
      <c r="D61" s="77">
        <v>1</v>
      </c>
      <c r="E61" s="73" t="s">
        <v>16</v>
      </c>
      <c r="F61" s="115"/>
      <c r="G61" s="115"/>
      <c r="H61" s="120">
        <f>ROUND(D61*F61, 0)</f>
        <v>0</v>
      </c>
      <c r="I61" s="120">
        <f>ROUND(D61*G61, 0)</f>
        <v>0</v>
      </c>
    </row>
    <row r="62" spans="1:9" x14ac:dyDescent="0.25">
      <c r="A62" s="72"/>
      <c r="B62" s="72"/>
      <c r="C62" s="74" t="s">
        <v>743</v>
      </c>
      <c r="D62" s="72"/>
      <c r="E62" s="72"/>
      <c r="F62" s="110"/>
      <c r="G62" s="110"/>
    </row>
    <row r="64" spans="1:9" ht="89.25" x14ac:dyDescent="0.25">
      <c r="A64" s="79">
        <v>28</v>
      </c>
      <c r="B64" s="73" t="s">
        <v>744</v>
      </c>
      <c r="C64" s="74" t="s">
        <v>745</v>
      </c>
      <c r="D64" s="77">
        <v>24</v>
      </c>
      <c r="E64" s="73" t="s">
        <v>16</v>
      </c>
      <c r="F64" s="115"/>
      <c r="G64" s="115"/>
      <c r="H64" s="120">
        <f>ROUND(D64*F64, 0)</f>
        <v>0</v>
      </c>
      <c r="I64" s="120">
        <f>ROUND(D64*G64, 0)</f>
        <v>0</v>
      </c>
    </row>
    <row r="65" spans="1:9" ht="25.5" x14ac:dyDescent="0.25">
      <c r="A65" s="72"/>
      <c r="B65" s="72"/>
      <c r="C65" s="74" t="s">
        <v>746</v>
      </c>
      <c r="D65" s="72"/>
      <c r="E65" s="72"/>
      <c r="F65" s="110"/>
      <c r="G65" s="110"/>
    </row>
    <row r="67" spans="1:9" ht="76.5" x14ac:dyDescent="0.25">
      <c r="A67" s="79">
        <v>29</v>
      </c>
      <c r="B67" s="73" t="s">
        <v>747</v>
      </c>
      <c r="C67" s="74" t="s">
        <v>748</v>
      </c>
      <c r="D67" s="77">
        <v>25</v>
      </c>
      <c r="E67" s="73" t="s">
        <v>16</v>
      </c>
      <c r="F67" s="115"/>
      <c r="G67" s="115"/>
      <c r="H67" s="120">
        <f>ROUND(D67*F67, 0)</f>
        <v>0</v>
      </c>
      <c r="I67" s="120">
        <f>ROUND(D67*G67, 0)</f>
        <v>0</v>
      </c>
    </row>
    <row r="68" spans="1:9" x14ac:dyDescent="0.25">
      <c r="A68" s="72"/>
      <c r="B68" s="72"/>
      <c r="C68" s="74" t="s">
        <v>749</v>
      </c>
      <c r="D68" s="72"/>
      <c r="E68" s="72"/>
      <c r="F68" s="110"/>
      <c r="G68" s="110"/>
    </row>
    <row r="70" spans="1:9" ht="63.75" x14ac:dyDescent="0.25">
      <c r="A70" s="79">
        <v>30</v>
      </c>
      <c r="B70" s="73" t="s">
        <v>750</v>
      </c>
      <c r="C70" s="74" t="s">
        <v>751</v>
      </c>
      <c r="D70" s="77">
        <v>3</v>
      </c>
      <c r="E70" s="73" t="s">
        <v>16</v>
      </c>
      <c r="F70" s="115"/>
      <c r="G70" s="115"/>
      <c r="H70" s="120">
        <f>ROUND(D70*F70, 0)</f>
        <v>0</v>
      </c>
      <c r="I70" s="120">
        <f>ROUND(D70*G70, 0)</f>
        <v>0</v>
      </c>
    </row>
    <row r="72" spans="1:9" ht="63.75" x14ac:dyDescent="0.25">
      <c r="A72" s="79">
        <v>31</v>
      </c>
      <c r="B72" s="73" t="s">
        <v>752</v>
      </c>
      <c r="C72" s="74" t="s">
        <v>753</v>
      </c>
      <c r="D72" s="77">
        <v>13</v>
      </c>
      <c r="E72" s="73" t="s">
        <v>16</v>
      </c>
      <c r="F72" s="115"/>
      <c r="G72" s="115"/>
      <c r="H72" s="120">
        <f>ROUND(D72*F72, 0)</f>
        <v>0</v>
      </c>
      <c r="I72" s="120">
        <f>ROUND(D72*G72, 0)</f>
        <v>0</v>
      </c>
    </row>
    <row r="74" spans="1:9" ht="76.5" x14ac:dyDescent="0.25">
      <c r="A74" s="79">
        <v>32</v>
      </c>
      <c r="B74" s="73" t="s">
        <v>754</v>
      </c>
      <c r="C74" s="74" t="s">
        <v>755</v>
      </c>
      <c r="D74" s="77">
        <v>5</v>
      </c>
      <c r="E74" s="73" t="s">
        <v>16</v>
      </c>
      <c r="F74" s="115"/>
      <c r="G74" s="115"/>
      <c r="H74" s="120">
        <f>ROUND(D74*F74, 0)</f>
        <v>0</v>
      </c>
      <c r="I74" s="120">
        <f>ROUND(D74*G74, 0)</f>
        <v>0</v>
      </c>
    </row>
    <row r="76" spans="1:9" ht="89.25" x14ac:dyDescent="0.25">
      <c r="A76" s="79">
        <v>33</v>
      </c>
      <c r="B76" s="73" t="s">
        <v>756</v>
      </c>
      <c r="C76" s="74" t="s">
        <v>757</v>
      </c>
      <c r="D76" s="77">
        <v>19</v>
      </c>
      <c r="E76" s="73" t="s">
        <v>16</v>
      </c>
      <c r="F76" s="115"/>
      <c r="G76" s="115"/>
      <c r="H76" s="120">
        <f>ROUND(D76*F76, 0)</f>
        <v>0</v>
      </c>
      <c r="I76" s="120">
        <f>ROUND(D76*G76, 0)</f>
        <v>0</v>
      </c>
    </row>
    <row r="78" spans="1:9" ht="92.25" x14ac:dyDescent="0.25">
      <c r="A78" s="79">
        <v>34</v>
      </c>
      <c r="B78" s="73" t="s">
        <v>758</v>
      </c>
      <c r="C78" s="74" t="s">
        <v>759</v>
      </c>
      <c r="D78" s="77">
        <v>45</v>
      </c>
      <c r="E78" s="73" t="s">
        <v>70</v>
      </c>
      <c r="F78" s="115"/>
      <c r="G78" s="115"/>
      <c r="H78" s="120">
        <f>ROUND(D78*F78, 0)</f>
        <v>0</v>
      </c>
      <c r="I78" s="120">
        <f>ROUND(D78*G78, 0)</f>
        <v>0</v>
      </c>
    </row>
    <row r="80" spans="1:9" ht="92.25" x14ac:dyDescent="0.25">
      <c r="A80" s="79">
        <v>35</v>
      </c>
      <c r="B80" s="73" t="s">
        <v>760</v>
      </c>
      <c r="C80" s="74" t="s">
        <v>761</v>
      </c>
      <c r="D80" s="77">
        <v>18</v>
      </c>
      <c r="E80" s="73" t="s">
        <v>70</v>
      </c>
      <c r="F80" s="115"/>
      <c r="G80" s="115"/>
      <c r="H80" s="120">
        <f>ROUND(D80*F80, 0)</f>
        <v>0</v>
      </c>
      <c r="I80" s="120">
        <f>ROUND(D80*G80, 0)</f>
        <v>0</v>
      </c>
    </row>
    <row r="82" spans="1:9" ht="63.75" x14ac:dyDescent="0.25">
      <c r="A82" s="79">
        <v>36</v>
      </c>
      <c r="B82" s="73" t="s">
        <v>762</v>
      </c>
      <c r="C82" s="74" t="s">
        <v>763</v>
      </c>
      <c r="D82" s="77">
        <v>3</v>
      </c>
      <c r="E82" s="73" t="s">
        <v>16</v>
      </c>
      <c r="F82" s="115"/>
      <c r="G82" s="115"/>
      <c r="H82" s="120">
        <f>ROUND(D82*F82, 0)</f>
        <v>0</v>
      </c>
      <c r="I82" s="120">
        <f>ROUND(D82*G82, 0)</f>
        <v>0</v>
      </c>
    </row>
    <row r="84" spans="1:9" ht="76.5" x14ac:dyDescent="0.25">
      <c r="A84" s="79">
        <v>37</v>
      </c>
      <c r="B84" s="73" t="s">
        <v>764</v>
      </c>
      <c r="C84" s="74" t="s">
        <v>765</v>
      </c>
      <c r="D84" s="77">
        <v>6</v>
      </c>
      <c r="E84" s="73" t="s">
        <v>16</v>
      </c>
      <c r="F84" s="115"/>
      <c r="G84" s="115"/>
      <c r="H84" s="120">
        <f>ROUND(D84*F84, 0)</f>
        <v>0</v>
      </c>
      <c r="I84" s="120">
        <f>ROUND(D84*G84, 0)</f>
        <v>0</v>
      </c>
    </row>
    <row r="86" spans="1:9" ht="63.75" x14ac:dyDescent="0.25">
      <c r="A86" s="79">
        <v>38</v>
      </c>
      <c r="B86" s="73" t="s">
        <v>766</v>
      </c>
      <c r="C86" s="74" t="s">
        <v>767</v>
      </c>
      <c r="D86" s="77">
        <v>3</v>
      </c>
      <c r="E86" s="73" t="s">
        <v>16</v>
      </c>
      <c r="F86" s="115"/>
      <c r="G86" s="115"/>
      <c r="H86" s="120">
        <f>ROUND(D86*F86, 0)</f>
        <v>0</v>
      </c>
      <c r="I86" s="120">
        <f>ROUND(D86*G86, 0)</f>
        <v>0</v>
      </c>
    </row>
    <row r="88" spans="1:9" ht="63.75" x14ac:dyDescent="0.25">
      <c r="A88" s="79">
        <v>39</v>
      </c>
      <c r="B88" s="73" t="s">
        <v>768</v>
      </c>
      <c r="C88" s="74" t="s">
        <v>769</v>
      </c>
      <c r="D88" s="77">
        <v>3</v>
      </c>
      <c r="E88" s="73" t="s">
        <v>16</v>
      </c>
      <c r="F88" s="115"/>
      <c r="G88" s="115"/>
      <c r="H88" s="120">
        <f>ROUND(D88*F88, 0)</f>
        <v>0</v>
      </c>
      <c r="I88" s="120">
        <f>ROUND(D88*G88, 0)</f>
        <v>0</v>
      </c>
    </row>
    <row r="90" spans="1:9" ht="79.5" x14ac:dyDescent="0.25">
      <c r="A90" s="79">
        <v>40</v>
      </c>
      <c r="B90" s="73" t="s">
        <v>770</v>
      </c>
      <c r="C90" s="74" t="s">
        <v>771</v>
      </c>
      <c r="D90" s="77">
        <v>6</v>
      </c>
      <c r="E90" s="73" t="s">
        <v>16</v>
      </c>
      <c r="F90" s="115"/>
      <c r="G90" s="115"/>
      <c r="H90" s="120">
        <f>ROUND(D90*F90, 0)</f>
        <v>0</v>
      </c>
      <c r="I90" s="120">
        <f>ROUND(D90*G90, 0)</f>
        <v>0</v>
      </c>
    </row>
    <row r="92" spans="1:9" ht="38.25" x14ac:dyDescent="0.25">
      <c r="A92" s="79">
        <v>41</v>
      </c>
      <c r="B92" s="73" t="s">
        <v>772</v>
      </c>
      <c r="C92" s="74" t="s">
        <v>773</v>
      </c>
      <c r="D92" s="77">
        <v>12</v>
      </c>
      <c r="E92" s="73" t="s">
        <v>16</v>
      </c>
      <c r="F92" s="115"/>
      <c r="G92" s="115"/>
      <c r="H92" s="120">
        <f>ROUND(D92*F92, 0)</f>
        <v>0</v>
      </c>
      <c r="I92" s="120">
        <f>ROUND(D92*G92, 0)</f>
        <v>0</v>
      </c>
    </row>
    <row r="94" spans="1:9" ht="25.5" x14ac:dyDescent="0.25">
      <c r="A94" s="79">
        <v>42</v>
      </c>
      <c r="B94" s="73" t="s">
        <v>774</v>
      </c>
      <c r="C94" s="74" t="s">
        <v>775</v>
      </c>
      <c r="D94" s="77">
        <v>126</v>
      </c>
      <c r="E94" s="73" t="s">
        <v>776</v>
      </c>
      <c r="F94" s="115"/>
      <c r="G94" s="115"/>
      <c r="H94" s="120">
        <f>ROUND(D94*F94, 0)</f>
        <v>0</v>
      </c>
      <c r="I94" s="120">
        <f>ROUND(D94*G94, 0)</f>
        <v>0</v>
      </c>
    </row>
    <row r="96" spans="1:9" ht="63.75" x14ac:dyDescent="0.25">
      <c r="A96" s="79">
        <v>43</v>
      </c>
      <c r="B96" s="73" t="s">
        <v>777</v>
      </c>
      <c r="C96" s="74" t="s">
        <v>778</v>
      </c>
      <c r="D96" s="77">
        <v>36</v>
      </c>
      <c r="E96" s="73" t="s">
        <v>16</v>
      </c>
      <c r="F96" s="115"/>
      <c r="G96" s="115"/>
      <c r="H96" s="120">
        <f>ROUND(D96*F96, 0)</f>
        <v>0</v>
      </c>
      <c r="I96" s="120">
        <f>ROUND(D96*G96, 0)</f>
        <v>0</v>
      </c>
    </row>
    <row r="98" spans="1:9" ht="63.75" x14ac:dyDescent="0.25">
      <c r="A98" s="79">
        <v>44</v>
      </c>
      <c r="B98" s="73" t="s">
        <v>779</v>
      </c>
      <c r="C98" s="74" t="s">
        <v>780</v>
      </c>
      <c r="D98" s="77">
        <v>25</v>
      </c>
      <c r="E98" s="73" t="s">
        <v>16</v>
      </c>
      <c r="F98" s="115"/>
      <c r="G98" s="115"/>
      <c r="H98" s="120">
        <f>ROUND(D98*F98, 0)</f>
        <v>0</v>
      </c>
      <c r="I98" s="120">
        <f>ROUND(D98*G98, 0)</f>
        <v>0</v>
      </c>
    </row>
    <row r="100" spans="1:9" ht="63.75" x14ac:dyDescent="0.25">
      <c r="A100" s="79">
        <v>45</v>
      </c>
      <c r="B100" s="73" t="s">
        <v>781</v>
      </c>
      <c r="C100" s="74" t="s">
        <v>782</v>
      </c>
      <c r="D100" s="77">
        <v>20</v>
      </c>
      <c r="E100" s="73" t="s">
        <v>16</v>
      </c>
      <c r="F100" s="115"/>
      <c r="G100" s="115"/>
      <c r="H100" s="120">
        <f>ROUND(D100*F100, 0)</f>
        <v>0</v>
      </c>
      <c r="I100" s="120">
        <f>ROUND(D100*G100, 0)</f>
        <v>0</v>
      </c>
    </row>
    <row r="102" spans="1:9" ht="89.25" x14ac:dyDescent="0.25">
      <c r="A102" s="79">
        <v>46</v>
      </c>
      <c r="B102" s="73" t="s">
        <v>783</v>
      </c>
      <c r="C102" s="74" t="s">
        <v>784</v>
      </c>
      <c r="D102" s="77">
        <v>1</v>
      </c>
      <c r="E102" s="73" t="s">
        <v>16</v>
      </c>
      <c r="F102" s="115"/>
      <c r="G102" s="115"/>
      <c r="H102" s="120">
        <f>ROUND(D102*F102, 0)</f>
        <v>0</v>
      </c>
      <c r="I102" s="120">
        <f>ROUND(D102*G102, 0)</f>
        <v>0</v>
      </c>
    </row>
    <row r="103" spans="1:9" x14ac:dyDescent="0.25">
      <c r="A103" s="72"/>
      <c r="B103" s="72"/>
      <c r="C103" s="74" t="s">
        <v>785</v>
      </c>
      <c r="D103" s="72"/>
      <c r="E103" s="72"/>
      <c r="F103" s="110"/>
      <c r="G103" s="110"/>
    </row>
    <row r="105" spans="1:9" x14ac:dyDescent="0.25">
      <c r="A105" s="78"/>
      <c r="B105" s="75"/>
      <c r="C105" s="75" t="s">
        <v>573</v>
      </c>
      <c r="D105" s="76"/>
      <c r="E105" s="75"/>
      <c r="F105" s="114"/>
      <c r="G105" s="114"/>
      <c r="H105" s="119">
        <f>SUM(H2:H104)</f>
        <v>0</v>
      </c>
      <c r="I105" s="119">
        <f>SUM(I2:I104)</f>
        <v>0</v>
      </c>
    </row>
    <row r="106" spans="1:9" ht="15.75" thickBot="1" x14ac:dyDescent="0.3"/>
    <row r="107" spans="1:9" ht="15.75" thickBot="1" x14ac:dyDescent="0.3">
      <c r="A107" s="103" t="s">
        <v>840</v>
      </c>
      <c r="B107" s="95"/>
      <c r="C107" s="95"/>
      <c r="D107" s="95"/>
      <c r="E107" s="95"/>
      <c r="F107" s="95"/>
      <c r="G107" s="95"/>
      <c r="H107" s="122">
        <f>H105</f>
        <v>0</v>
      </c>
      <c r="I107" s="123">
        <f>I105</f>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view="pageBreakPreview" zoomScale="60" zoomScaleNormal="100" workbookViewId="0">
      <selection activeCell="F6" sqref="F4:F6"/>
    </sheetView>
  </sheetViews>
  <sheetFormatPr defaultRowHeight="12.75" x14ac:dyDescent="0.25"/>
  <cols>
    <col min="1" max="1" width="4.28515625" style="117" customWidth="1"/>
    <col min="2" max="2" width="15.7109375" style="111" customWidth="1"/>
    <col min="3" max="3" width="36.7109375" style="111" customWidth="1"/>
    <col min="4" max="4" width="6.7109375" style="115" customWidth="1"/>
    <col min="5" max="5" width="6.7109375" style="111" customWidth="1"/>
    <col min="6" max="6" width="12.7109375" style="115" customWidth="1"/>
    <col min="7" max="7" width="13.28515625" style="115" customWidth="1"/>
    <col min="8" max="8" width="15.7109375" style="111" customWidth="1"/>
    <col min="9" max="256" width="9.140625" style="111"/>
    <col min="257" max="257" width="4.28515625" style="111" customWidth="1"/>
    <col min="258" max="258" width="15.7109375" style="111" customWidth="1"/>
    <col min="259" max="259" width="36.7109375" style="111" customWidth="1"/>
    <col min="260" max="261" width="6.7109375" style="111" customWidth="1"/>
    <col min="262" max="262" width="12.7109375" style="111" customWidth="1"/>
    <col min="263" max="263" width="13.28515625" style="111" customWidth="1"/>
    <col min="264" max="264" width="15.7109375" style="111" customWidth="1"/>
    <col min="265" max="512" width="9.140625" style="111"/>
    <col min="513" max="513" width="4.28515625" style="111" customWidth="1"/>
    <col min="514" max="514" width="15.7109375" style="111" customWidth="1"/>
    <col min="515" max="515" width="36.7109375" style="111" customWidth="1"/>
    <col min="516" max="517" width="6.7109375" style="111" customWidth="1"/>
    <col min="518" max="518" width="12.7109375" style="111" customWidth="1"/>
    <col min="519" max="519" width="13.28515625" style="111" customWidth="1"/>
    <col min="520" max="520" width="15.7109375" style="111" customWidth="1"/>
    <col min="521" max="768" width="9.140625" style="111"/>
    <col min="769" max="769" width="4.28515625" style="111" customWidth="1"/>
    <col min="770" max="770" width="15.7109375" style="111" customWidth="1"/>
    <col min="771" max="771" width="36.7109375" style="111" customWidth="1"/>
    <col min="772" max="773" width="6.7109375" style="111" customWidth="1"/>
    <col min="774" max="774" width="12.7109375" style="111" customWidth="1"/>
    <col min="775" max="775" width="13.28515625" style="111" customWidth="1"/>
    <col min="776" max="776" width="15.7109375" style="111" customWidth="1"/>
    <col min="777" max="1024" width="9.140625" style="111"/>
    <col min="1025" max="1025" width="4.28515625" style="111" customWidth="1"/>
    <col min="1026" max="1026" width="15.7109375" style="111" customWidth="1"/>
    <col min="1027" max="1027" width="36.7109375" style="111" customWidth="1"/>
    <col min="1028" max="1029" width="6.7109375" style="111" customWidth="1"/>
    <col min="1030" max="1030" width="12.7109375" style="111" customWidth="1"/>
    <col min="1031" max="1031" width="13.28515625" style="111" customWidth="1"/>
    <col min="1032" max="1032" width="15.7109375" style="111" customWidth="1"/>
    <col min="1033" max="1280" width="9.140625" style="111"/>
    <col min="1281" max="1281" width="4.28515625" style="111" customWidth="1"/>
    <col min="1282" max="1282" width="15.7109375" style="111" customWidth="1"/>
    <col min="1283" max="1283" width="36.7109375" style="111" customWidth="1"/>
    <col min="1284" max="1285" width="6.7109375" style="111" customWidth="1"/>
    <col min="1286" max="1286" width="12.7109375" style="111" customWidth="1"/>
    <col min="1287" max="1287" width="13.28515625" style="111" customWidth="1"/>
    <col min="1288" max="1288" width="15.7109375" style="111" customWidth="1"/>
    <col min="1289" max="1536" width="9.140625" style="111"/>
    <col min="1537" max="1537" width="4.28515625" style="111" customWidth="1"/>
    <col min="1538" max="1538" width="15.7109375" style="111" customWidth="1"/>
    <col min="1539" max="1539" width="36.7109375" style="111" customWidth="1"/>
    <col min="1540" max="1541" width="6.7109375" style="111" customWidth="1"/>
    <col min="1542" max="1542" width="12.7109375" style="111" customWidth="1"/>
    <col min="1543" max="1543" width="13.28515625" style="111" customWidth="1"/>
    <col min="1544" max="1544" width="15.7109375" style="111" customWidth="1"/>
    <col min="1545" max="1792" width="9.140625" style="111"/>
    <col min="1793" max="1793" width="4.28515625" style="111" customWidth="1"/>
    <col min="1794" max="1794" width="15.7109375" style="111" customWidth="1"/>
    <col min="1795" max="1795" width="36.7109375" style="111" customWidth="1"/>
    <col min="1796" max="1797" width="6.7109375" style="111" customWidth="1"/>
    <col min="1798" max="1798" width="12.7109375" style="111" customWidth="1"/>
    <col min="1799" max="1799" width="13.28515625" style="111" customWidth="1"/>
    <col min="1800" max="1800" width="15.7109375" style="111" customWidth="1"/>
    <col min="1801" max="2048" width="9.140625" style="111"/>
    <col min="2049" max="2049" width="4.28515625" style="111" customWidth="1"/>
    <col min="2050" max="2050" width="15.7109375" style="111" customWidth="1"/>
    <col min="2051" max="2051" width="36.7109375" style="111" customWidth="1"/>
    <col min="2052" max="2053" width="6.7109375" style="111" customWidth="1"/>
    <col min="2054" max="2054" width="12.7109375" style="111" customWidth="1"/>
    <col min="2055" max="2055" width="13.28515625" style="111" customWidth="1"/>
    <col min="2056" max="2056" width="15.7109375" style="111" customWidth="1"/>
    <col min="2057" max="2304" width="9.140625" style="111"/>
    <col min="2305" max="2305" width="4.28515625" style="111" customWidth="1"/>
    <col min="2306" max="2306" width="15.7109375" style="111" customWidth="1"/>
    <col min="2307" max="2307" width="36.7109375" style="111" customWidth="1"/>
    <col min="2308" max="2309" width="6.7109375" style="111" customWidth="1"/>
    <col min="2310" max="2310" width="12.7109375" style="111" customWidth="1"/>
    <col min="2311" max="2311" width="13.28515625" style="111" customWidth="1"/>
    <col min="2312" max="2312" width="15.7109375" style="111" customWidth="1"/>
    <col min="2313" max="2560" width="9.140625" style="111"/>
    <col min="2561" max="2561" width="4.28515625" style="111" customWidth="1"/>
    <col min="2562" max="2562" width="15.7109375" style="111" customWidth="1"/>
    <col min="2563" max="2563" width="36.7109375" style="111" customWidth="1"/>
    <col min="2564" max="2565" width="6.7109375" style="111" customWidth="1"/>
    <col min="2566" max="2566" width="12.7109375" style="111" customWidth="1"/>
    <col min="2567" max="2567" width="13.28515625" style="111" customWidth="1"/>
    <col min="2568" max="2568" width="15.7109375" style="111" customWidth="1"/>
    <col min="2569" max="2816" width="9.140625" style="111"/>
    <col min="2817" max="2817" width="4.28515625" style="111" customWidth="1"/>
    <col min="2818" max="2818" width="15.7109375" style="111" customWidth="1"/>
    <col min="2819" max="2819" width="36.7109375" style="111" customWidth="1"/>
    <col min="2820" max="2821" width="6.7109375" style="111" customWidth="1"/>
    <col min="2822" max="2822" width="12.7109375" style="111" customWidth="1"/>
    <col min="2823" max="2823" width="13.28515625" style="111" customWidth="1"/>
    <col min="2824" max="2824" width="15.7109375" style="111" customWidth="1"/>
    <col min="2825" max="3072" width="9.140625" style="111"/>
    <col min="3073" max="3073" width="4.28515625" style="111" customWidth="1"/>
    <col min="3074" max="3074" width="15.7109375" style="111" customWidth="1"/>
    <col min="3075" max="3075" width="36.7109375" style="111" customWidth="1"/>
    <col min="3076" max="3077" width="6.7109375" style="111" customWidth="1"/>
    <col min="3078" max="3078" width="12.7109375" style="111" customWidth="1"/>
    <col min="3079" max="3079" width="13.28515625" style="111" customWidth="1"/>
    <col min="3080" max="3080" width="15.7109375" style="111" customWidth="1"/>
    <col min="3081" max="3328" width="9.140625" style="111"/>
    <col min="3329" max="3329" width="4.28515625" style="111" customWidth="1"/>
    <col min="3330" max="3330" width="15.7109375" style="111" customWidth="1"/>
    <col min="3331" max="3331" width="36.7109375" style="111" customWidth="1"/>
    <col min="3332" max="3333" width="6.7109375" style="111" customWidth="1"/>
    <col min="3334" max="3334" width="12.7109375" style="111" customWidth="1"/>
    <col min="3335" max="3335" width="13.28515625" style="111" customWidth="1"/>
    <col min="3336" max="3336" width="15.7109375" style="111" customWidth="1"/>
    <col min="3337" max="3584" width="9.140625" style="111"/>
    <col min="3585" max="3585" width="4.28515625" style="111" customWidth="1"/>
    <col min="3586" max="3586" width="15.7109375" style="111" customWidth="1"/>
    <col min="3587" max="3587" width="36.7109375" style="111" customWidth="1"/>
    <col min="3588" max="3589" width="6.7109375" style="111" customWidth="1"/>
    <col min="3590" max="3590" width="12.7109375" style="111" customWidth="1"/>
    <col min="3591" max="3591" width="13.28515625" style="111" customWidth="1"/>
    <col min="3592" max="3592" width="15.7109375" style="111" customWidth="1"/>
    <col min="3593" max="3840" width="9.140625" style="111"/>
    <col min="3841" max="3841" width="4.28515625" style="111" customWidth="1"/>
    <col min="3842" max="3842" width="15.7109375" style="111" customWidth="1"/>
    <col min="3843" max="3843" width="36.7109375" style="111" customWidth="1"/>
    <col min="3844" max="3845" width="6.7109375" style="111" customWidth="1"/>
    <col min="3846" max="3846" width="12.7109375" style="111" customWidth="1"/>
    <col min="3847" max="3847" width="13.28515625" style="111" customWidth="1"/>
    <col min="3848" max="3848" width="15.7109375" style="111" customWidth="1"/>
    <col min="3849" max="4096" width="9.140625" style="111"/>
    <col min="4097" max="4097" width="4.28515625" style="111" customWidth="1"/>
    <col min="4098" max="4098" width="15.7109375" style="111" customWidth="1"/>
    <col min="4099" max="4099" width="36.7109375" style="111" customWidth="1"/>
    <col min="4100" max="4101" width="6.7109375" style="111" customWidth="1"/>
    <col min="4102" max="4102" width="12.7109375" style="111" customWidth="1"/>
    <col min="4103" max="4103" width="13.28515625" style="111" customWidth="1"/>
    <col min="4104" max="4104" width="15.7109375" style="111" customWidth="1"/>
    <col min="4105" max="4352" width="9.140625" style="111"/>
    <col min="4353" max="4353" width="4.28515625" style="111" customWidth="1"/>
    <col min="4354" max="4354" width="15.7109375" style="111" customWidth="1"/>
    <col min="4355" max="4355" width="36.7109375" style="111" customWidth="1"/>
    <col min="4356" max="4357" width="6.7109375" style="111" customWidth="1"/>
    <col min="4358" max="4358" width="12.7109375" style="111" customWidth="1"/>
    <col min="4359" max="4359" width="13.28515625" style="111" customWidth="1"/>
    <col min="4360" max="4360" width="15.7109375" style="111" customWidth="1"/>
    <col min="4361" max="4608" width="9.140625" style="111"/>
    <col min="4609" max="4609" width="4.28515625" style="111" customWidth="1"/>
    <col min="4610" max="4610" width="15.7109375" style="111" customWidth="1"/>
    <col min="4611" max="4611" width="36.7109375" style="111" customWidth="1"/>
    <col min="4612" max="4613" width="6.7109375" style="111" customWidth="1"/>
    <col min="4614" max="4614" width="12.7109375" style="111" customWidth="1"/>
    <col min="4615" max="4615" width="13.28515625" style="111" customWidth="1"/>
    <col min="4616" max="4616" width="15.7109375" style="111" customWidth="1"/>
    <col min="4617" max="4864" width="9.140625" style="111"/>
    <col min="4865" max="4865" width="4.28515625" style="111" customWidth="1"/>
    <col min="4866" max="4866" width="15.7109375" style="111" customWidth="1"/>
    <col min="4867" max="4867" width="36.7109375" style="111" customWidth="1"/>
    <col min="4868" max="4869" width="6.7109375" style="111" customWidth="1"/>
    <col min="4870" max="4870" width="12.7109375" style="111" customWidth="1"/>
    <col min="4871" max="4871" width="13.28515625" style="111" customWidth="1"/>
    <col min="4872" max="4872" width="15.7109375" style="111" customWidth="1"/>
    <col min="4873" max="5120" width="9.140625" style="111"/>
    <col min="5121" max="5121" width="4.28515625" style="111" customWidth="1"/>
    <col min="5122" max="5122" width="15.7109375" style="111" customWidth="1"/>
    <col min="5123" max="5123" width="36.7109375" style="111" customWidth="1"/>
    <col min="5124" max="5125" width="6.7109375" style="111" customWidth="1"/>
    <col min="5126" max="5126" width="12.7109375" style="111" customWidth="1"/>
    <col min="5127" max="5127" width="13.28515625" style="111" customWidth="1"/>
    <col min="5128" max="5128" width="15.7109375" style="111" customWidth="1"/>
    <col min="5129" max="5376" width="9.140625" style="111"/>
    <col min="5377" max="5377" width="4.28515625" style="111" customWidth="1"/>
    <col min="5378" max="5378" width="15.7109375" style="111" customWidth="1"/>
    <col min="5379" max="5379" width="36.7109375" style="111" customWidth="1"/>
    <col min="5380" max="5381" width="6.7109375" style="111" customWidth="1"/>
    <col min="5382" max="5382" width="12.7109375" style="111" customWidth="1"/>
    <col min="5383" max="5383" width="13.28515625" style="111" customWidth="1"/>
    <col min="5384" max="5384" width="15.7109375" style="111" customWidth="1"/>
    <col min="5385" max="5632" width="9.140625" style="111"/>
    <col min="5633" max="5633" width="4.28515625" style="111" customWidth="1"/>
    <col min="5634" max="5634" width="15.7109375" style="111" customWidth="1"/>
    <col min="5635" max="5635" width="36.7109375" style="111" customWidth="1"/>
    <col min="5636" max="5637" width="6.7109375" style="111" customWidth="1"/>
    <col min="5638" max="5638" width="12.7109375" style="111" customWidth="1"/>
    <col min="5639" max="5639" width="13.28515625" style="111" customWidth="1"/>
    <col min="5640" max="5640" width="15.7109375" style="111" customWidth="1"/>
    <col min="5641" max="5888" width="9.140625" style="111"/>
    <col min="5889" max="5889" width="4.28515625" style="111" customWidth="1"/>
    <col min="5890" max="5890" width="15.7109375" style="111" customWidth="1"/>
    <col min="5891" max="5891" width="36.7109375" style="111" customWidth="1"/>
    <col min="5892" max="5893" width="6.7109375" style="111" customWidth="1"/>
    <col min="5894" max="5894" width="12.7109375" style="111" customWidth="1"/>
    <col min="5895" max="5895" width="13.28515625" style="111" customWidth="1"/>
    <col min="5896" max="5896" width="15.7109375" style="111" customWidth="1"/>
    <col min="5897" max="6144" width="9.140625" style="111"/>
    <col min="6145" max="6145" width="4.28515625" style="111" customWidth="1"/>
    <col min="6146" max="6146" width="15.7109375" style="111" customWidth="1"/>
    <col min="6147" max="6147" width="36.7109375" style="111" customWidth="1"/>
    <col min="6148" max="6149" width="6.7109375" style="111" customWidth="1"/>
    <col min="6150" max="6150" width="12.7109375" style="111" customWidth="1"/>
    <col min="6151" max="6151" width="13.28515625" style="111" customWidth="1"/>
    <col min="6152" max="6152" width="15.7109375" style="111" customWidth="1"/>
    <col min="6153" max="6400" width="9.140625" style="111"/>
    <col min="6401" max="6401" width="4.28515625" style="111" customWidth="1"/>
    <col min="6402" max="6402" width="15.7109375" style="111" customWidth="1"/>
    <col min="6403" max="6403" width="36.7109375" style="111" customWidth="1"/>
    <col min="6404" max="6405" width="6.7109375" style="111" customWidth="1"/>
    <col min="6406" max="6406" width="12.7109375" style="111" customWidth="1"/>
    <col min="6407" max="6407" width="13.28515625" style="111" customWidth="1"/>
    <col min="6408" max="6408" width="15.7109375" style="111" customWidth="1"/>
    <col min="6409" max="6656" width="9.140625" style="111"/>
    <col min="6657" max="6657" width="4.28515625" style="111" customWidth="1"/>
    <col min="6658" max="6658" width="15.7109375" style="111" customWidth="1"/>
    <col min="6659" max="6659" width="36.7109375" style="111" customWidth="1"/>
    <col min="6660" max="6661" width="6.7109375" style="111" customWidth="1"/>
    <col min="6662" max="6662" width="12.7109375" style="111" customWidth="1"/>
    <col min="6663" max="6663" width="13.28515625" style="111" customWidth="1"/>
    <col min="6664" max="6664" width="15.7109375" style="111" customWidth="1"/>
    <col min="6665" max="6912" width="9.140625" style="111"/>
    <col min="6913" max="6913" width="4.28515625" style="111" customWidth="1"/>
    <col min="6914" max="6914" width="15.7109375" style="111" customWidth="1"/>
    <col min="6915" max="6915" width="36.7109375" style="111" customWidth="1"/>
    <col min="6916" max="6917" width="6.7109375" style="111" customWidth="1"/>
    <col min="6918" max="6918" width="12.7109375" style="111" customWidth="1"/>
    <col min="6919" max="6919" width="13.28515625" style="111" customWidth="1"/>
    <col min="6920" max="6920" width="15.7109375" style="111" customWidth="1"/>
    <col min="6921" max="7168" width="9.140625" style="111"/>
    <col min="7169" max="7169" width="4.28515625" style="111" customWidth="1"/>
    <col min="7170" max="7170" width="15.7109375" style="111" customWidth="1"/>
    <col min="7171" max="7171" width="36.7109375" style="111" customWidth="1"/>
    <col min="7172" max="7173" width="6.7109375" style="111" customWidth="1"/>
    <col min="7174" max="7174" width="12.7109375" style="111" customWidth="1"/>
    <col min="7175" max="7175" width="13.28515625" style="111" customWidth="1"/>
    <col min="7176" max="7176" width="15.7109375" style="111" customWidth="1"/>
    <col min="7177" max="7424" width="9.140625" style="111"/>
    <col min="7425" max="7425" width="4.28515625" style="111" customWidth="1"/>
    <col min="7426" max="7426" width="15.7109375" style="111" customWidth="1"/>
    <col min="7427" max="7427" width="36.7109375" style="111" customWidth="1"/>
    <col min="7428" max="7429" width="6.7109375" style="111" customWidth="1"/>
    <col min="7430" max="7430" width="12.7109375" style="111" customWidth="1"/>
    <col min="7431" max="7431" width="13.28515625" style="111" customWidth="1"/>
    <col min="7432" max="7432" width="15.7109375" style="111" customWidth="1"/>
    <col min="7433" max="7680" width="9.140625" style="111"/>
    <col min="7681" max="7681" width="4.28515625" style="111" customWidth="1"/>
    <col min="7682" max="7682" width="15.7109375" style="111" customWidth="1"/>
    <col min="7683" max="7683" width="36.7109375" style="111" customWidth="1"/>
    <col min="7684" max="7685" width="6.7109375" style="111" customWidth="1"/>
    <col min="7686" max="7686" width="12.7109375" style="111" customWidth="1"/>
    <col min="7687" max="7687" width="13.28515625" style="111" customWidth="1"/>
    <col min="7688" max="7688" width="15.7109375" style="111" customWidth="1"/>
    <col min="7689" max="7936" width="9.140625" style="111"/>
    <col min="7937" max="7937" width="4.28515625" style="111" customWidth="1"/>
    <col min="7938" max="7938" width="15.7109375" style="111" customWidth="1"/>
    <col min="7939" max="7939" width="36.7109375" style="111" customWidth="1"/>
    <col min="7940" max="7941" width="6.7109375" style="111" customWidth="1"/>
    <col min="7942" max="7942" width="12.7109375" style="111" customWidth="1"/>
    <col min="7943" max="7943" width="13.28515625" style="111" customWidth="1"/>
    <col min="7944" max="7944" width="15.7109375" style="111" customWidth="1"/>
    <col min="7945" max="8192" width="9.140625" style="111"/>
    <col min="8193" max="8193" width="4.28515625" style="111" customWidth="1"/>
    <col min="8194" max="8194" width="15.7109375" style="111" customWidth="1"/>
    <col min="8195" max="8195" width="36.7109375" style="111" customWidth="1"/>
    <col min="8196" max="8197" width="6.7109375" style="111" customWidth="1"/>
    <col min="8198" max="8198" width="12.7109375" style="111" customWidth="1"/>
    <col min="8199" max="8199" width="13.28515625" style="111" customWidth="1"/>
    <col min="8200" max="8200" width="15.7109375" style="111" customWidth="1"/>
    <col min="8201" max="8448" width="9.140625" style="111"/>
    <col min="8449" max="8449" width="4.28515625" style="111" customWidth="1"/>
    <col min="8450" max="8450" width="15.7109375" style="111" customWidth="1"/>
    <col min="8451" max="8451" width="36.7109375" style="111" customWidth="1"/>
    <col min="8452" max="8453" width="6.7109375" style="111" customWidth="1"/>
    <col min="8454" max="8454" width="12.7109375" style="111" customWidth="1"/>
    <col min="8455" max="8455" width="13.28515625" style="111" customWidth="1"/>
    <col min="8456" max="8456" width="15.7109375" style="111" customWidth="1"/>
    <col min="8457" max="8704" width="9.140625" style="111"/>
    <col min="8705" max="8705" width="4.28515625" style="111" customWidth="1"/>
    <col min="8706" max="8706" width="15.7109375" style="111" customWidth="1"/>
    <col min="8707" max="8707" width="36.7109375" style="111" customWidth="1"/>
    <col min="8708" max="8709" width="6.7109375" style="111" customWidth="1"/>
    <col min="8710" max="8710" width="12.7109375" style="111" customWidth="1"/>
    <col min="8711" max="8711" width="13.28515625" style="111" customWidth="1"/>
    <col min="8712" max="8712" width="15.7109375" style="111" customWidth="1"/>
    <col min="8713" max="8960" width="9.140625" style="111"/>
    <col min="8961" max="8961" width="4.28515625" style="111" customWidth="1"/>
    <col min="8962" max="8962" width="15.7109375" style="111" customWidth="1"/>
    <col min="8963" max="8963" width="36.7109375" style="111" customWidth="1"/>
    <col min="8964" max="8965" width="6.7109375" style="111" customWidth="1"/>
    <col min="8966" max="8966" width="12.7109375" style="111" customWidth="1"/>
    <col min="8967" max="8967" width="13.28515625" style="111" customWidth="1"/>
    <col min="8968" max="8968" width="15.7109375" style="111" customWidth="1"/>
    <col min="8969" max="9216" width="9.140625" style="111"/>
    <col min="9217" max="9217" width="4.28515625" style="111" customWidth="1"/>
    <col min="9218" max="9218" width="15.7109375" style="111" customWidth="1"/>
    <col min="9219" max="9219" width="36.7109375" style="111" customWidth="1"/>
    <col min="9220" max="9221" width="6.7109375" style="111" customWidth="1"/>
    <col min="9222" max="9222" width="12.7109375" style="111" customWidth="1"/>
    <col min="9223" max="9223" width="13.28515625" style="111" customWidth="1"/>
    <col min="9224" max="9224" width="15.7109375" style="111" customWidth="1"/>
    <col min="9225" max="9472" width="9.140625" style="111"/>
    <col min="9473" max="9473" width="4.28515625" style="111" customWidth="1"/>
    <col min="9474" max="9474" width="15.7109375" style="111" customWidth="1"/>
    <col min="9475" max="9475" width="36.7109375" style="111" customWidth="1"/>
    <col min="9476" max="9477" width="6.7109375" style="111" customWidth="1"/>
    <col min="9478" max="9478" width="12.7109375" style="111" customWidth="1"/>
    <col min="9479" max="9479" width="13.28515625" style="111" customWidth="1"/>
    <col min="9480" max="9480" width="15.7109375" style="111" customWidth="1"/>
    <col min="9481" max="9728" width="9.140625" style="111"/>
    <col min="9729" max="9729" width="4.28515625" style="111" customWidth="1"/>
    <col min="9730" max="9730" width="15.7109375" style="111" customWidth="1"/>
    <col min="9731" max="9731" width="36.7109375" style="111" customWidth="1"/>
    <col min="9732" max="9733" width="6.7109375" style="111" customWidth="1"/>
    <col min="9734" max="9734" width="12.7109375" style="111" customWidth="1"/>
    <col min="9735" max="9735" width="13.28515625" style="111" customWidth="1"/>
    <col min="9736" max="9736" width="15.7109375" style="111" customWidth="1"/>
    <col min="9737" max="9984" width="9.140625" style="111"/>
    <col min="9985" max="9985" width="4.28515625" style="111" customWidth="1"/>
    <col min="9986" max="9986" width="15.7109375" style="111" customWidth="1"/>
    <col min="9987" max="9987" width="36.7109375" style="111" customWidth="1"/>
    <col min="9988" max="9989" width="6.7109375" style="111" customWidth="1"/>
    <col min="9990" max="9990" width="12.7109375" style="111" customWidth="1"/>
    <col min="9991" max="9991" width="13.28515625" style="111" customWidth="1"/>
    <col min="9992" max="9992" width="15.7109375" style="111" customWidth="1"/>
    <col min="9993" max="10240" width="9.140625" style="111"/>
    <col min="10241" max="10241" width="4.28515625" style="111" customWidth="1"/>
    <col min="10242" max="10242" width="15.7109375" style="111" customWidth="1"/>
    <col min="10243" max="10243" width="36.7109375" style="111" customWidth="1"/>
    <col min="10244" max="10245" width="6.7109375" style="111" customWidth="1"/>
    <col min="10246" max="10246" width="12.7109375" style="111" customWidth="1"/>
    <col min="10247" max="10247" width="13.28515625" style="111" customWidth="1"/>
    <col min="10248" max="10248" width="15.7109375" style="111" customWidth="1"/>
    <col min="10249" max="10496" width="9.140625" style="111"/>
    <col min="10497" max="10497" width="4.28515625" style="111" customWidth="1"/>
    <col min="10498" max="10498" width="15.7109375" style="111" customWidth="1"/>
    <col min="10499" max="10499" width="36.7109375" style="111" customWidth="1"/>
    <col min="10500" max="10501" width="6.7109375" style="111" customWidth="1"/>
    <col min="10502" max="10502" width="12.7109375" style="111" customWidth="1"/>
    <col min="10503" max="10503" width="13.28515625" style="111" customWidth="1"/>
    <col min="10504" max="10504" width="15.7109375" style="111" customWidth="1"/>
    <col min="10505" max="10752" width="9.140625" style="111"/>
    <col min="10753" max="10753" width="4.28515625" style="111" customWidth="1"/>
    <col min="10754" max="10754" width="15.7109375" style="111" customWidth="1"/>
    <col min="10755" max="10755" width="36.7109375" style="111" customWidth="1"/>
    <col min="10756" max="10757" width="6.7109375" style="111" customWidth="1"/>
    <col min="10758" max="10758" width="12.7109375" style="111" customWidth="1"/>
    <col min="10759" max="10759" width="13.28515625" style="111" customWidth="1"/>
    <col min="10760" max="10760" width="15.7109375" style="111" customWidth="1"/>
    <col min="10761" max="11008" width="9.140625" style="111"/>
    <col min="11009" max="11009" width="4.28515625" style="111" customWidth="1"/>
    <col min="11010" max="11010" width="15.7109375" style="111" customWidth="1"/>
    <col min="11011" max="11011" width="36.7109375" style="111" customWidth="1"/>
    <col min="11012" max="11013" width="6.7109375" style="111" customWidth="1"/>
    <col min="11014" max="11014" width="12.7109375" style="111" customWidth="1"/>
    <col min="11015" max="11015" width="13.28515625" style="111" customWidth="1"/>
    <col min="11016" max="11016" width="15.7109375" style="111" customWidth="1"/>
    <col min="11017" max="11264" width="9.140625" style="111"/>
    <col min="11265" max="11265" width="4.28515625" style="111" customWidth="1"/>
    <col min="11266" max="11266" width="15.7109375" style="111" customWidth="1"/>
    <col min="11267" max="11267" width="36.7109375" style="111" customWidth="1"/>
    <col min="11268" max="11269" width="6.7109375" style="111" customWidth="1"/>
    <col min="11270" max="11270" width="12.7109375" style="111" customWidth="1"/>
    <col min="11271" max="11271" width="13.28515625" style="111" customWidth="1"/>
    <col min="11272" max="11272" width="15.7109375" style="111" customWidth="1"/>
    <col min="11273" max="11520" width="9.140625" style="111"/>
    <col min="11521" max="11521" width="4.28515625" style="111" customWidth="1"/>
    <col min="11522" max="11522" width="15.7109375" style="111" customWidth="1"/>
    <col min="11523" max="11523" width="36.7109375" style="111" customWidth="1"/>
    <col min="11524" max="11525" width="6.7109375" style="111" customWidth="1"/>
    <col min="11526" max="11526" width="12.7109375" style="111" customWidth="1"/>
    <col min="11527" max="11527" width="13.28515625" style="111" customWidth="1"/>
    <col min="11528" max="11528" width="15.7109375" style="111" customWidth="1"/>
    <col min="11529" max="11776" width="9.140625" style="111"/>
    <col min="11777" max="11777" width="4.28515625" style="111" customWidth="1"/>
    <col min="11778" max="11778" width="15.7109375" style="111" customWidth="1"/>
    <col min="11779" max="11779" width="36.7109375" style="111" customWidth="1"/>
    <col min="11780" max="11781" width="6.7109375" style="111" customWidth="1"/>
    <col min="11782" max="11782" width="12.7109375" style="111" customWidth="1"/>
    <col min="11783" max="11783" width="13.28515625" style="111" customWidth="1"/>
    <col min="11784" max="11784" width="15.7109375" style="111" customWidth="1"/>
    <col min="11785" max="12032" width="9.140625" style="111"/>
    <col min="12033" max="12033" width="4.28515625" style="111" customWidth="1"/>
    <col min="12034" max="12034" width="15.7109375" style="111" customWidth="1"/>
    <col min="12035" max="12035" width="36.7109375" style="111" customWidth="1"/>
    <col min="12036" max="12037" width="6.7109375" style="111" customWidth="1"/>
    <col min="12038" max="12038" width="12.7109375" style="111" customWidth="1"/>
    <col min="12039" max="12039" width="13.28515625" style="111" customWidth="1"/>
    <col min="12040" max="12040" width="15.7109375" style="111" customWidth="1"/>
    <col min="12041" max="12288" width="9.140625" style="111"/>
    <col min="12289" max="12289" width="4.28515625" style="111" customWidth="1"/>
    <col min="12290" max="12290" width="15.7109375" style="111" customWidth="1"/>
    <col min="12291" max="12291" width="36.7109375" style="111" customWidth="1"/>
    <col min="12292" max="12293" width="6.7109375" style="111" customWidth="1"/>
    <col min="12294" max="12294" width="12.7109375" style="111" customWidth="1"/>
    <col min="12295" max="12295" width="13.28515625" style="111" customWidth="1"/>
    <col min="12296" max="12296" width="15.7109375" style="111" customWidth="1"/>
    <col min="12297" max="12544" width="9.140625" style="111"/>
    <col min="12545" max="12545" width="4.28515625" style="111" customWidth="1"/>
    <col min="12546" max="12546" width="15.7109375" style="111" customWidth="1"/>
    <col min="12547" max="12547" width="36.7109375" style="111" customWidth="1"/>
    <col min="12548" max="12549" width="6.7109375" style="111" customWidth="1"/>
    <col min="12550" max="12550" width="12.7109375" style="111" customWidth="1"/>
    <col min="12551" max="12551" width="13.28515625" style="111" customWidth="1"/>
    <col min="12552" max="12552" width="15.7109375" style="111" customWidth="1"/>
    <col min="12553" max="12800" width="9.140625" style="111"/>
    <col min="12801" max="12801" width="4.28515625" style="111" customWidth="1"/>
    <col min="12802" max="12802" width="15.7109375" style="111" customWidth="1"/>
    <col min="12803" max="12803" width="36.7109375" style="111" customWidth="1"/>
    <col min="12804" max="12805" width="6.7109375" style="111" customWidth="1"/>
    <col min="12806" max="12806" width="12.7109375" style="111" customWidth="1"/>
    <col min="12807" max="12807" width="13.28515625" style="111" customWidth="1"/>
    <col min="12808" max="12808" width="15.7109375" style="111" customWidth="1"/>
    <col min="12809" max="13056" width="9.140625" style="111"/>
    <col min="13057" max="13057" width="4.28515625" style="111" customWidth="1"/>
    <col min="13058" max="13058" width="15.7109375" style="111" customWidth="1"/>
    <col min="13059" max="13059" width="36.7109375" style="111" customWidth="1"/>
    <col min="13060" max="13061" width="6.7109375" style="111" customWidth="1"/>
    <col min="13062" max="13062" width="12.7109375" style="111" customWidth="1"/>
    <col min="13063" max="13063" width="13.28515625" style="111" customWidth="1"/>
    <col min="13064" max="13064" width="15.7109375" style="111" customWidth="1"/>
    <col min="13065" max="13312" width="9.140625" style="111"/>
    <col min="13313" max="13313" width="4.28515625" style="111" customWidth="1"/>
    <col min="13314" max="13314" width="15.7109375" style="111" customWidth="1"/>
    <col min="13315" max="13315" width="36.7109375" style="111" customWidth="1"/>
    <col min="13316" max="13317" width="6.7109375" style="111" customWidth="1"/>
    <col min="13318" max="13318" width="12.7109375" style="111" customWidth="1"/>
    <col min="13319" max="13319" width="13.28515625" style="111" customWidth="1"/>
    <col min="13320" max="13320" width="15.7109375" style="111" customWidth="1"/>
    <col min="13321" max="13568" width="9.140625" style="111"/>
    <col min="13569" max="13569" width="4.28515625" style="111" customWidth="1"/>
    <col min="13570" max="13570" width="15.7109375" style="111" customWidth="1"/>
    <col min="13571" max="13571" width="36.7109375" style="111" customWidth="1"/>
    <col min="13572" max="13573" width="6.7109375" style="111" customWidth="1"/>
    <col min="13574" max="13574" width="12.7109375" style="111" customWidth="1"/>
    <col min="13575" max="13575" width="13.28515625" style="111" customWidth="1"/>
    <col min="13576" max="13576" width="15.7109375" style="111" customWidth="1"/>
    <col min="13577" max="13824" width="9.140625" style="111"/>
    <col min="13825" max="13825" width="4.28515625" style="111" customWidth="1"/>
    <col min="13826" max="13826" width="15.7109375" style="111" customWidth="1"/>
    <col min="13827" max="13827" width="36.7109375" style="111" customWidth="1"/>
    <col min="13828" max="13829" width="6.7109375" style="111" customWidth="1"/>
    <col min="13830" max="13830" width="12.7109375" style="111" customWidth="1"/>
    <col min="13831" max="13831" width="13.28515625" style="111" customWidth="1"/>
    <col min="13832" max="13832" width="15.7109375" style="111" customWidth="1"/>
    <col min="13833" max="14080" width="9.140625" style="111"/>
    <col min="14081" max="14081" width="4.28515625" style="111" customWidth="1"/>
    <col min="14082" max="14082" width="15.7109375" style="111" customWidth="1"/>
    <col min="14083" max="14083" width="36.7109375" style="111" customWidth="1"/>
    <col min="14084" max="14085" width="6.7109375" style="111" customWidth="1"/>
    <col min="14086" max="14086" width="12.7109375" style="111" customWidth="1"/>
    <col min="14087" max="14087" width="13.28515625" style="111" customWidth="1"/>
    <col min="14088" max="14088" width="15.7109375" style="111" customWidth="1"/>
    <col min="14089" max="14336" width="9.140625" style="111"/>
    <col min="14337" max="14337" width="4.28515625" style="111" customWidth="1"/>
    <col min="14338" max="14338" width="15.7109375" style="111" customWidth="1"/>
    <col min="14339" max="14339" width="36.7109375" style="111" customWidth="1"/>
    <col min="14340" max="14341" width="6.7109375" style="111" customWidth="1"/>
    <col min="14342" max="14342" width="12.7109375" style="111" customWidth="1"/>
    <col min="14343" max="14343" width="13.28515625" style="111" customWidth="1"/>
    <col min="14344" max="14344" width="15.7109375" style="111" customWidth="1"/>
    <col min="14345" max="14592" width="9.140625" style="111"/>
    <col min="14593" max="14593" width="4.28515625" style="111" customWidth="1"/>
    <col min="14594" max="14594" width="15.7109375" style="111" customWidth="1"/>
    <col min="14595" max="14595" width="36.7109375" style="111" customWidth="1"/>
    <col min="14596" max="14597" width="6.7109375" style="111" customWidth="1"/>
    <col min="14598" max="14598" width="12.7109375" style="111" customWidth="1"/>
    <col min="14599" max="14599" width="13.28515625" style="111" customWidth="1"/>
    <col min="14600" max="14600" width="15.7109375" style="111" customWidth="1"/>
    <col min="14601" max="14848" width="9.140625" style="111"/>
    <col min="14849" max="14849" width="4.28515625" style="111" customWidth="1"/>
    <col min="14850" max="14850" width="15.7109375" style="111" customWidth="1"/>
    <col min="14851" max="14851" width="36.7109375" style="111" customWidth="1"/>
    <col min="14852" max="14853" width="6.7109375" style="111" customWidth="1"/>
    <col min="14854" max="14854" width="12.7109375" style="111" customWidth="1"/>
    <col min="14855" max="14855" width="13.28515625" style="111" customWidth="1"/>
    <col min="14856" max="14856" width="15.7109375" style="111" customWidth="1"/>
    <col min="14857" max="15104" width="9.140625" style="111"/>
    <col min="15105" max="15105" width="4.28515625" style="111" customWidth="1"/>
    <col min="15106" max="15106" width="15.7109375" style="111" customWidth="1"/>
    <col min="15107" max="15107" width="36.7109375" style="111" customWidth="1"/>
    <col min="15108" max="15109" width="6.7109375" style="111" customWidth="1"/>
    <col min="15110" max="15110" width="12.7109375" style="111" customWidth="1"/>
    <col min="15111" max="15111" width="13.28515625" style="111" customWidth="1"/>
    <col min="15112" max="15112" width="15.7109375" style="111" customWidth="1"/>
    <col min="15113" max="15360" width="9.140625" style="111"/>
    <col min="15361" max="15361" width="4.28515625" style="111" customWidth="1"/>
    <col min="15362" max="15362" width="15.7109375" style="111" customWidth="1"/>
    <col min="15363" max="15363" width="36.7109375" style="111" customWidth="1"/>
    <col min="15364" max="15365" width="6.7109375" style="111" customWidth="1"/>
    <col min="15366" max="15366" width="12.7109375" style="111" customWidth="1"/>
    <col min="15367" max="15367" width="13.28515625" style="111" customWidth="1"/>
    <col min="15368" max="15368" width="15.7109375" style="111" customWidth="1"/>
    <col min="15369" max="15616" width="9.140625" style="111"/>
    <col min="15617" max="15617" width="4.28515625" style="111" customWidth="1"/>
    <col min="15618" max="15618" width="15.7109375" style="111" customWidth="1"/>
    <col min="15619" max="15619" width="36.7109375" style="111" customWidth="1"/>
    <col min="15620" max="15621" width="6.7109375" style="111" customWidth="1"/>
    <col min="15622" max="15622" width="12.7109375" style="111" customWidth="1"/>
    <col min="15623" max="15623" width="13.28515625" style="111" customWidth="1"/>
    <col min="15624" max="15624" width="15.7109375" style="111" customWidth="1"/>
    <col min="15625" max="15872" width="9.140625" style="111"/>
    <col min="15873" max="15873" width="4.28515625" style="111" customWidth="1"/>
    <col min="15874" max="15874" width="15.7109375" style="111" customWidth="1"/>
    <col min="15875" max="15875" width="36.7109375" style="111" customWidth="1"/>
    <col min="15876" max="15877" width="6.7109375" style="111" customWidth="1"/>
    <col min="15878" max="15878" width="12.7109375" style="111" customWidth="1"/>
    <col min="15879" max="15879" width="13.28515625" style="111" customWidth="1"/>
    <col min="15880" max="15880" width="15.7109375" style="111" customWidth="1"/>
    <col min="15881" max="16128" width="9.140625" style="111"/>
    <col min="16129" max="16129" width="4.28515625" style="111" customWidth="1"/>
    <col min="16130" max="16130" width="15.7109375" style="111" customWidth="1"/>
    <col min="16131" max="16131" width="36.7109375" style="111" customWidth="1"/>
    <col min="16132" max="16133" width="6.7109375" style="111" customWidth="1"/>
    <col min="16134" max="16134" width="12.7109375" style="111" customWidth="1"/>
    <col min="16135" max="16135" width="13.28515625" style="111" customWidth="1"/>
    <col min="16136" max="16136" width="15.7109375" style="111" customWidth="1"/>
    <col min="16137" max="16384" width="9.140625" style="111"/>
  </cols>
  <sheetData>
    <row r="1" spans="1:7" s="113" customFormat="1" ht="25.5" x14ac:dyDescent="0.25">
      <c r="A1" s="116" t="s">
        <v>552</v>
      </c>
      <c r="B1" s="112" t="s">
        <v>574</v>
      </c>
      <c r="C1" s="112" t="s">
        <v>553</v>
      </c>
      <c r="D1" s="114" t="s">
        <v>554</v>
      </c>
      <c r="E1" s="112" t="s">
        <v>555</v>
      </c>
      <c r="F1" s="51" t="s">
        <v>575</v>
      </c>
      <c r="G1" s="114" t="s">
        <v>576</v>
      </c>
    </row>
    <row r="2" spans="1:7" s="113" customFormat="1" x14ac:dyDescent="0.25">
      <c r="A2" s="52"/>
      <c r="B2" s="53"/>
      <c r="C2" s="53"/>
      <c r="D2" s="54"/>
      <c r="E2" s="53"/>
      <c r="F2" s="54"/>
      <c r="G2" s="115"/>
    </row>
    <row r="3" spans="1:7" s="113" customFormat="1" x14ac:dyDescent="0.25">
      <c r="A3" s="52"/>
      <c r="B3" s="53"/>
      <c r="C3" s="53"/>
      <c r="D3" s="54"/>
      <c r="E3" s="53"/>
      <c r="F3" s="54"/>
      <c r="G3" s="115"/>
    </row>
    <row r="4" spans="1:7" s="113" customFormat="1" ht="153" x14ac:dyDescent="0.25">
      <c r="A4" s="55">
        <v>1</v>
      </c>
      <c r="B4" s="53" t="s">
        <v>864</v>
      </c>
      <c r="C4" s="53" t="s">
        <v>865</v>
      </c>
      <c r="D4" s="54">
        <v>20</v>
      </c>
      <c r="E4" s="53" t="s">
        <v>16</v>
      </c>
      <c r="F4" s="54"/>
      <c r="G4" s="115">
        <f>D4*F4</f>
        <v>0</v>
      </c>
    </row>
    <row r="5" spans="1:7" s="113" customFormat="1" x14ac:dyDescent="0.25">
      <c r="A5" s="55"/>
      <c r="B5" s="53"/>
      <c r="C5" s="53"/>
      <c r="D5" s="54"/>
      <c r="E5" s="53"/>
      <c r="F5" s="54"/>
      <c r="G5" s="115"/>
    </row>
    <row r="6" spans="1:7" s="113" customFormat="1" ht="140.25" x14ac:dyDescent="0.25">
      <c r="A6" s="55">
        <v>2</v>
      </c>
      <c r="B6" s="53" t="s">
        <v>866</v>
      </c>
      <c r="C6" s="53" t="s">
        <v>867</v>
      </c>
      <c r="D6" s="54">
        <v>1</v>
      </c>
      <c r="E6" s="53" t="s">
        <v>16</v>
      </c>
      <c r="F6" s="54"/>
      <c r="G6" s="115">
        <f>D6*F6</f>
        <v>0</v>
      </c>
    </row>
    <row r="7" spans="1:7" s="113" customFormat="1" x14ac:dyDescent="0.25">
      <c r="A7" s="55"/>
      <c r="B7" s="53"/>
      <c r="C7" s="53"/>
      <c r="D7" s="54"/>
      <c r="E7" s="53"/>
      <c r="F7" s="54"/>
      <c r="G7" s="115"/>
    </row>
    <row r="8" spans="1:7" s="113" customFormat="1" x14ac:dyDescent="0.25">
      <c r="A8" s="55"/>
      <c r="B8" s="53"/>
      <c r="C8" s="53"/>
      <c r="D8" s="54"/>
      <c r="E8" s="53"/>
      <c r="F8" s="54"/>
      <c r="G8" s="115"/>
    </row>
    <row r="9" spans="1:7" s="113" customFormat="1" x14ac:dyDescent="0.25">
      <c r="A9" s="52"/>
      <c r="B9" s="118"/>
      <c r="C9" s="118"/>
      <c r="D9" s="56"/>
      <c r="E9" s="118"/>
      <c r="F9" s="57"/>
      <c r="G9" s="115"/>
    </row>
    <row r="10" spans="1:7" s="118" customFormat="1" x14ac:dyDescent="0.25">
      <c r="A10" s="116"/>
      <c r="B10" s="112"/>
      <c r="C10" s="112" t="s">
        <v>573</v>
      </c>
      <c r="D10" s="114"/>
      <c r="E10" s="112"/>
      <c r="F10" s="114"/>
      <c r="G10" s="114">
        <f>SUM(G2:G9)</f>
        <v>0</v>
      </c>
    </row>
  </sheetData>
  <pageMargins left="0.2361111111111111" right="0.2361111111111111" top="0.69444444444444442" bottom="0.69444444444444442" header="0.41666666666666669" footer="0.41666666666666669"/>
  <pageSetup paperSize="9" scale="98" orientation="portrait" useFirstPageNumber="1" r:id="rId1"/>
  <headerFooter>
    <oddHeader>&amp;L&amp;"Times New Roman CE,Félkövér"&amp;10Napelem</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view="pageBreakPreview" topLeftCell="A4" zoomScale="60" zoomScaleNormal="100" workbookViewId="0">
      <selection activeCell="F4" sqref="F3:F4"/>
    </sheetView>
  </sheetViews>
  <sheetFormatPr defaultRowHeight="12.75" x14ac:dyDescent="0.25"/>
  <cols>
    <col min="1" max="1" width="4.28515625" style="117" customWidth="1"/>
    <col min="2" max="2" width="15.7109375" style="111" customWidth="1"/>
    <col min="3" max="3" width="36.7109375" style="111" customWidth="1"/>
    <col min="4" max="4" width="6.7109375" style="115" customWidth="1"/>
    <col min="5" max="5" width="6.7109375" style="111" customWidth="1"/>
    <col min="6" max="6" width="12.7109375" style="115" customWidth="1"/>
    <col min="7" max="7" width="13.28515625" style="115" customWidth="1"/>
    <col min="8" max="8" width="15.7109375" style="111" customWidth="1"/>
    <col min="9" max="256" width="9.140625" style="111"/>
    <col min="257" max="257" width="4.28515625" style="111" customWidth="1"/>
    <col min="258" max="258" width="15.7109375" style="111" customWidth="1"/>
    <col min="259" max="259" width="36.7109375" style="111" customWidth="1"/>
    <col min="260" max="261" width="6.7109375" style="111" customWidth="1"/>
    <col min="262" max="262" width="12.7109375" style="111" customWidth="1"/>
    <col min="263" max="263" width="13.28515625" style="111" customWidth="1"/>
    <col min="264" max="264" width="15.7109375" style="111" customWidth="1"/>
    <col min="265" max="512" width="9.140625" style="111"/>
    <col min="513" max="513" width="4.28515625" style="111" customWidth="1"/>
    <col min="514" max="514" width="15.7109375" style="111" customWidth="1"/>
    <col min="515" max="515" width="36.7109375" style="111" customWidth="1"/>
    <col min="516" max="517" width="6.7109375" style="111" customWidth="1"/>
    <col min="518" max="518" width="12.7109375" style="111" customWidth="1"/>
    <col min="519" max="519" width="13.28515625" style="111" customWidth="1"/>
    <col min="520" max="520" width="15.7109375" style="111" customWidth="1"/>
    <col min="521" max="768" width="9.140625" style="111"/>
    <col min="769" max="769" width="4.28515625" style="111" customWidth="1"/>
    <col min="770" max="770" width="15.7109375" style="111" customWidth="1"/>
    <col min="771" max="771" width="36.7109375" style="111" customWidth="1"/>
    <col min="772" max="773" width="6.7109375" style="111" customWidth="1"/>
    <col min="774" max="774" width="12.7109375" style="111" customWidth="1"/>
    <col min="775" max="775" width="13.28515625" style="111" customWidth="1"/>
    <col min="776" max="776" width="15.7109375" style="111" customWidth="1"/>
    <col min="777" max="1024" width="9.140625" style="111"/>
    <col min="1025" max="1025" width="4.28515625" style="111" customWidth="1"/>
    <col min="1026" max="1026" width="15.7109375" style="111" customWidth="1"/>
    <col min="1027" max="1027" width="36.7109375" style="111" customWidth="1"/>
    <col min="1028" max="1029" width="6.7109375" style="111" customWidth="1"/>
    <col min="1030" max="1030" width="12.7109375" style="111" customWidth="1"/>
    <col min="1031" max="1031" width="13.28515625" style="111" customWidth="1"/>
    <col min="1032" max="1032" width="15.7109375" style="111" customWidth="1"/>
    <col min="1033" max="1280" width="9.140625" style="111"/>
    <col min="1281" max="1281" width="4.28515625" style="111" customWidth="1"/>
    <col min="1282" max="1282" width="15.7109375" style="111" customWidth="1"/>
    <col min="1283" max="1283" width="36.7109375" style="111" customWidth="1"/>
    <col min="1284" max="1285" width="6.7109375" style="111" customWidth="1"/>
    <col min="1286" max="1286" width="12.7109375" style="111" customWidth="1"/>
    <col min="1287" max="1287" width="13.28515625" style="111" customWidth="1"/>
    <col min="1288" max="1288" width="15.7109375" style="111" customWidth="1"/>
    <col min="1289" max="1536" width="9.140625" style="111"/>
    <col min="1537" max="1537" width="4.28515625" style="111" customWidth="1"/>
    <col min="1538" max="1538" width="15.7109375" style="111" customWidth="1"/>
    <col min="1539" max="1539" width="36.7109375" style="111" customWidth="1"/>
    <col min="1540" max="1541" width="6.7109375" style="111" customWidth="1"/>
    <col min="1542" max="1542" width="12.7109375" style="111" customWidth="1"/>
    <col min="1543" max="1543" width="13.28515625" style="111" customWidth="1"/>
    <col min="1544" max="1544" width="15.7109375" style="111" customWidth="1"/>
    <col min="1545" max="1792" width="9.140625" style="111"/>
    <col min="1793" max="1793" width="4.28515625" style="111" customWidth="1"/>
    <col min="1794" max="1794" width="15.7109375" style="111" customWidth="1"/>
    <col min="1795" max="1795" width="36.7109375" style="111" customWidth="1"/>
    <col min="1796" max="1797" width="6.7109375" style="111" customWidth="1"/>
    <col min="1798" max="1798" width="12.7109375" style="111" customWidth="1"/>
    <col min="1799" max="1799" width="13.28515625" style="111" customWidth="1"/>
    <col min="1800" max="1800" width="15.7109375" style="111" customWidth="1"/>
    <col min="1801" max="2048" width="9.140625" style="111"/>
    <col min="2049" max="2049" width="4.28515625" style="111" customWidth="1"/>
    <col min="2050" max="2050" width="15.7109375" style="111" customWidth="1"/>
    <col min="2051" max="2051" width="36.7109375" style="111" customWidth="1"/>
    <col min="2052" max="2053" width="6.7109375" style="111" customWidth="1"/>
    <col min="2054" max="2054" width="12.7109375" style="111" customWidth="1"/>
    <col min="2055" max="2055" width="13.28515625" style="111" customWidth="1"/>
    <col min="2056" max="2056" width="15.7109375" style="111" customWidth="1"/>
    <col min="2057" max="2304" width="9.140625" style="111"/>
    <col min="2305" max="2305" width="4.28515625" style="111" customWidth="1"/>
    <col min="2306" max="2306" width="15.7109375" style="111" customWidth="1"/>
    <col min="2307" max="2307" width="36.7109375" style="111" customWidth="1"/>
    <col min="2308" max="2309" width="6.7109375" style="111" customWidth="1"/>
    <col min="2310" max="2310" width="12.7109375" style="111" customWidth="1"/>
    <col min="2311" max="2311" width="13.28515625" style="111" customWidth="1"/>
    <col min="2312" max="2312" width="15.7109375" style="111" customWidth="1"/>
    <col min="2313" max="2560" width="9.140625" style="111"/>
    <col min="2561" max="2561" width="4.28515625" style="111" customWidth="1"/>
    <col min="2562" max="2562" width="15.7109375" style="111" customWidth="1"/>
    <col min="2563" max="2563" width="36.7109375" style="111" customWidth="1"/>
    <col min="2564" max="2565" width="6.7109375" style="111" customWidth="1"/>
    <col min="2566" max="2566" width="12.7109375" style="111" customWidth="1"/>
    <col min="2567" max="2567" width="13.28515625" style="111" customWidth="1"/>
    <col min="2568" max="2568" width="15.7109375" style="111" customWidth="1"/>
    <col min="2569" max="2816" width="9.140625" style="111"/>
    <col min="2817" max="2817" width="4.28515625" style="111" customWidth="1"/>
    <col min="2818" max="2818" width="15.7109375" style="111" customWidth="1"/>
    <col min="2819" max="2819" width="36.7109375" style="111" customWidth="1"/>
    <col min="2820" max="2821" width="6.7109375" style="111" customWidth="1"/>
    <col min="2822" max="2822" width="12.7109375" style="111" customWidth="1"/>
    <col min="2823" max="2823" width="13.28515625" style="111" customWidth="1"/>
    <col min="2824" max="2824" width="15.7109375" style="111" customWidth="1"/>
    <col min="2825" max="3072" width="9.140625" style="111"/>
    <col min="3073" max="3073" width="4.28515625" style="111" customWidth="1"/>
    <col min="3074" max="3074" width="15.7109375" style="111" customWidth="1"/>
    <col min="3075" max="3075" width="36.7109375" style="111" customWidth="1"/>
    <col min="3076" max="3077" width="6.7109375" style="111" customWidth="1"/>
    <col min="3078" max="3078" width="12.7109375" style="111" customWidth="1"/>
    <col min="3079" max="3079" width="13.28515625" style="111" customWidth="1"/>
    <col min="3080" max="3080" width="15.7109375" style="111" customWidth="1"/>
    <col min="3081" max="3328" width="9.140625" style="111"/>
    <col min="3329" max="3329" width="4.28515625" style="111" customWidth="1"/>
    <col min="3330" max="3330" width="15.7109375" style="111" customWidth="1"/>
    <col min="3331" max="3331" width="36.7109375" style="111" customWidth="1"/>
    <col min="3332" max="3333" width="6.7109375" style="111" customWidth="1"/>
    <col min="3334" max="3334" width="12.7109375" style="111" customWidth="1"/>
    <col min="3335" max="3335" width="13.28515625" style="111" customWidth="1"/>
    <col min="3336" max="3336" width="15.7109375" style="111" customWidth="1"/>
    <col min="3337" max="3584" width="9.140625" style="111"/>
    <col min="3585" max="3585" width="4.28515625" style="111" customWidth="1"/>
    <col min="3586" max="3586" width="15.7109375" style="111" customWidth="1"/>
    <col min="3587" max="3587" width="36.7109375" style="111" customWidth="1"/>
    <col min="3588" max="3589" width="6.7109375" style="111" customWidth="1"/>
    <col min="3590" max="3590" width="12.7109375" style="111" customWidth="1"/>
    <col min="3591" max="3591" width="13.28515625" style="111" customWidth="1"/>
    <col min="3592" max="3592" width="15.7109375" style="111" customWidth="1"/>
    <col min="3593" max="3840" width="9.140625" style="111"/>
    <col min="3841" max="3841" width="4.28515625" style="111" customWidth="1"/>
    <col min="3842" max="3842" width="15.7109375" style="111" customWidth="1"/>
    <col min="3843" max="3843" width="36.7109375" style="111" customWidth="1"/>
    <col min="3844" max="3845" width="6.7109375" style="111" customWidth="1"/>
    <col min="3846" max="3846" width="12.7109375" style="111" customWidth="1"/>
    <col min="3847" max="3847" width="13.28515625" style="111" customWidth="1"/>
    <col min="3848" max="3848" width="15.7109375" style="111" customWidth="1"/>
    <col min="3849" max="4096" width="9.140625" style="111"/>
    <col min="4097" max="4097" width="4.28515625" style="111" customWidth="1"/>
    <col min="4098" max="4098" width="15.7109375" style="111" customWidth="1"/>
    <col min="4099" max="4099" width="36.7109375" style="111" customWidth="1"/>
    <col min="4100" max="4101" width="6.7109375" style="111" customWidth="1"/>
    <col min="4102" max="4102" width="12.7109375" style="111" customWidth="1"/>
    <col min="4103" max="4103" width="13.28515625" style="111" customWidth="1"/>
    <col min="4104" max="4104" width="15.7109375" style="111" customWidth="1"/>
    <col min="4105" max="4352" width="9.140625" style="111"/>
    <col min="4353" max="4353" width="4.28515625" style="111" customWidth="1"/>
    <col min="4354" max="4354" width="15.7109375" style="111" customWidth="1"/>
    <col min="4355" max="4355" width="36.7109375" style="111" customWidth="1"/>
    <col min="4356" max="4357" width="6.7109375" style="111" customWidth="1"/>
    <col min="4358" max="4358" width="12.7109375" style="111" customWidth="1"/>
    <col min="4359" max="4359" width="13.28515625" style="111" customWidth="1"/>
    <col min="4360" max="4360" width="15.7109375" style="111" customWidth="1"/>
    <col min="4361" max="4608" width="9.140625" style="111"/>
    <col min="4609" max="4609" width="4.28515625" style="111" customWidth="1"/>
    <col min="4610" max="4610" width="15.7109375" style="111" customWidth="1"/>
    <col min="4611" max="4611" width="36.7109375" style="111" customWidth="1"/>
    <col min="4612" max="4613" width="6.7109375" style="111" customWidth="1"/>
    <col min="4614" max="4614" width="12.7109375" style="111" customWidth="1"/>
    <col min="4615" max="4615" width="13.28515625" style="111" customWidth="1"/>
    <col min="4616" max="4616" width="15.7109375" style="111" customWidth="1"/>
    <col min="4617" max="4864" width="9.140625" style="111"/>
    <col min="4865" max="4865" width="4.28515625" style="111" customWidth="1"/>
    <col min="4866" max="4866" width="15.7109375" style="111" customWidth="1"/>
    <col min="4867" max="4867" width="36.7109375" style="111" customWidth="1"/>
    <col min="4868" max="4869" width="6.7109375" style="111" customWidth="1"/>
    <col min="4870" max="4870" width="12.7109375" style="111" customWidth="1"/>
    <col min="4871" max="4871" width="13.28515625" style="111" customWidth="1"/>
    <col min="4872" max="4872" width="15.7109375" style="111" customWidth="1"/>
    <col min="4873" max="5120" width="9.140625" style="111"/>
    <col min="5121" max="5121" width="4.28515625" style="111" customWidth="1"/>
    <col min="5122" max="5122" width="15.7109375" style="111" customWidth="1"/>
    <col min="5123" max="5123" width="36.7109375" style="111" customWidth="1"/>
    <col min="5124" max="5125" width="6.7109375" style="111" customWidth="1"/>
    <col min="5126" max="5126" width="12.7109375" style="111" customWidth="1"/>
    <col min="5127" max="5127" width="13.28515625" style="111" customWidth="1"/>
    <col min="5128" max="5128" width="15.7109375" style="111" customWidth="1"/>
    <col min="5129" max="5376" width="9.140625" style="111"/>
    <col min="5377" max="5377" width="4.28515625" style="111" customWidth="1"/>
    <col min="5378" max="5378" width="15.7109375" style="111" customWidth="1"/>
    <col min="5379" max="5379" width="36.7109375" style="111" customWidth="1"/>
    <col min="5380" max="5381" width="6.7109375" style="111" customWidth="1"/>
    <col min="5382" max="5382" width="12.7109375" style="111" customWidth="1"/>
    <col min="5383" max="5383" width="13.28515625" style="111" customWidth="1"/>
    <col min="5384" max="5384" width="15.7109375" style="111" customWidth="1"/>
    <col min="5385" max="5632" width="9.140625" style="111"/>
    <col min="5633" max="5633" width="4.28515625" style="111" customWidth="1"/>
    <col min="5634" max="5634" width="15.7109375" style="111" customWidth="1"/>
    <col min="5635" max="5635" width="36.7109375" style="111" customWidth="1"/>
    <col min="5636" max="5637" width="6.7109375" style="111" customWidth="1"/>
    <col min="5638" max="5638" width="12.7109375" style="111" customWidth="1"/>
    <col min="5639" max="5639" width="13.28515625" style="111" customWidth="1"/>
    <col min="5640" max="5640" width="15.7109375" style="111" customWidth="1"/>
    <col min="5641" max="5888" width="9.140625" style="111"/>
    <col min="5889" max="5889" width="4.28515625" style="111" customWidth="1"/>
    <col min="5890" max="5890" width="15.7109375" style="111" customWidth="1"/>
    <col min="5891" max="5891" width="36.7109375" style="111" customWidth="1"/>
    <col min="5892" max="5893" width="6.7109375" style="111" customWidth="1"/>
    <col min="5894" max="5894" width="12.7109375" style="111" customWidth="1"/>
    <col min="5895" max="5895" width="13.28515625" style="111" customWidth="1"/>
    <col min="5896" max="5896" width="15.7109375" style="111" customWidth="1"/>
    <col min="5897" max="6144" width="9.140625" style="111"/>
    <col min="6145" max="6145" width="4.28515625" style="111" customWidth="1"/>
    <col min="6146" max="6146" width="15.7109375" style="111" customWidth="1"/>
    <col min="6147" max="6147" width="36.7109375" style="111" customWidth="1"/>
    <col min="6148" max="6149" width="6.7109375" style="111" customWidth="1"/>
    <col min="6150" max="6150" width="12.7109375" style="111" customWidth="1"/>
    <col min="6151" max="6151" width="13.28515625" style="111" customWidth="1"/>
    <col min="6152" max="6152" width="15.7109375" style="111" customWidth="1"/>
    <col min="6153" max="6400" width="9.140625" style="111"/>
    <col min="6401" max="6401" width="4.28515625" style="111" customWidth="1"/>
    <col min="6402" max="6402" width="15.7109375" style="111" customWidth="1"/>
    <col min="6403" max="6403" width="36.7109375" style="111" customWidth="1"/>
    <col min="6404" max="6405" width="6.7109375" style="111" customWidth="1"/>
    <col min="6406" max="6406" width="12.7109375" style="111" customWidth="1"/>
    <col min="6407" max="6407" width="13.28515625" style="111" customWidth="1"/>
    <col min="6408" max="6408" width="15.7109375" style="111" customWidth="1"/>
    <col min="6409" max="6656" width="9.140625" style="111"/>
    <col min="6657" max="6657" width="4.28515625" style="111" customWidth="1"/>
    <col min="6658" max="6658" width="15.7109375" style="111" customWidth="1"/>
    <col min="6659" max="6659" width="36.7109375" style="111" customWidth="1"/>
    <col min="6660" max="6661" width="6.7109375" style="111" customWidth="1"/>
    <col min="6662" max="6662" width="12.7109375" style="111" customWidth="1"/>
    <col min="6663" max="6663" width="13.28515625" style="111" customWidth="1"/>
    <col min="6664" max="6664" width="15.7109375" style="111" customWidth="1"/>
    <col min="6665" max="6912" width="9.140625" style="111"/>
    <col min="6913" max="6913" width="4.28515625" style="111" customWidth="1"/>
    <col min="6914" max="6914" width="15.7109375" style="111" customWidth="1"/>
    <col min="6915" max="6915" width="36.7109375" style="111" customWidth="1"/>
    <col min="6916" max="6917" width="6.7109375" style="111" customWidth="1"/>
    <col min="6918" max="6918" width="12.7109375" style="111" customWidth="1"/>
    <col min="6919" max="6919" width="13.28515625" style="111" customWidth="1"/>
    <col min="6920" max="6920" width="15.7109375" style="111" customWidth="1"/>
    <col min="6921" max="7168" width="9.140625" style="111"/>
    <col min="7169" max="7169" width="4.28515625" style="111" customWidth="1"/>
    <col min="7170" max="7170" width="15.7109375" style="111" customWidth="1"/>
    <col min="7171" max="7171" width="36.7109375" style="111" customWidth="1"/>
    <col min="7172" max="7173" width="6.7109375" style="111" customWidth="1"/>
    <col min="7174" max="7174" width="12.7109375" style="111" customWidth="1"/>
    <col min="7175" max="7175" width="13.28515625" style="111" customWidth="1"/>
    <col min="7176" max="7176" width="15.7109375" style="111" customWidth="1"/>
    <col min="7177" max="7424" width="9.140625" style="111"/>
    <col min="7425" max="7425" width="4.28515625" style="111" customWidth="1"/>
    <col min="7426" max="7426" width="15.7109375" style="111" customWidth="1"/>
    <col min="7427" max="7427" width="36.7109375" style="111" customWidth="1"/>
    <col min="7428" max="7429" width="6.7109375" style="111" customWidth="1"/>
    <col min="7430" max="7430" width="12.7109375" style="111" customWidth="1"/>
    <col min="7431" max="7431" width="13.28515625" style="111" customWidth="1"/>
    <col min="7432" max="7432" width="15.7109375" style="111" customWidth="1"/>
    <col min="7433" max="7680" width="9.140625" style="111"/>
    <col min="7681" max="7681" width="4.28515625" style="111" customWidth="1"/>
    <col min="7682" max="7682" width="15.7109375" style="111" customWidth="1"/>
    <col min="7683" max="7683" width="36.7109375" style="111" customWidth="1"/>
    <col min="7684" max="7685" width="6.7109375" style="111" customWidth="1"/>
    <col min="7686" max="7686" width="12.7109375" style="111" customWidth="1"/>
    <col min="7687" max="7687" width="13.28515625" style="111" customWidth="1"/>
    <col min="7688" max="7688" width="15.7109375" style="111" customWidth="1"/>
    <col min="7689" max="7936" width="9.140625" style="111"/>
    <col min="7937" max="7937" width="4.28515625" style="111" customWidth="1"/>
    <col min="7938" max="7938" width="15.7109375" style="111" customWidth="1"/>
    <col min="7939" max="7939" width="36.7109375" style="111" customWidth="1"/>
    <col min="7940" max="7941" width="6.7109375" style="111" customWidth="1"/>
    <col min="7942" max="7942" width="12.7109375" style="111" customWidth="1"/>
    <col min="7943" max="7943" width="13.28515625" style="111" customWidth="1"/>
    <col min="7944" max="7944" width="15.7109375" style="111" customWidth="1"/>
    <col min="7945" max="8192" width="9.140625" style="111"/>
    <col min="8193" max="8193" width="4.28515625" style="111" customWidth="1"/>
    <col min="8194" max="8194" width="15.7109375" style="111" customWidth="1"/>
    <col min="8195" max="8195" width="36.7109375" style="111" customWidth="1"/>
    <col min="8196" max="8197" width="6.7109375" style="111" customWidth="1"/>
    <col min="8198" max="8198" width="12.7109375" style="111" customWidth="1"/>
    <col min="8199" max="8199" width="13.28515625" style="111" customWidth="1"/>
    <col min="8200" max="8200" width="15.7109375" style="111" customWidth="1"/>
    <col min="8201" max="8448" width="9.140625" style="111"/>
    <col min="8449" max="8449" width="4.28515625" style="111" customWidth="1"/>
    <col min="8450" max="8450" width="15.7109375" style="111" customWidth="1"/>
    <col min="8451" max="8451" width="36.7109375" style="111" customWidth="1"/>
    <col min="8452" max="8453" width="6.7109375" style="111" customWidth="1"/>
    <col min="8454" max="8454" width="12.7109375" style="111" customWidth="1"/>
    <col min="8455" max="8455" width="13.28515625" style="111" customWidth="1"/>
    <col min="8456" max="8456" width="15.7109375" style="111" customWidth="1"/>
    <col min="8457" max="8704" width="9.140625" style="111"/>
    <col min="8705" max="8705" width="4.28515625" style="111" customWidth="1"/>
    <col min="8706" max="8706" width="15.7109375" style="111" customWidth="1"/>
    <col min="8707" max="8707" width="36.7109375" style="111" customWidth="1"/>
    <col min="8708" max="8709" width="6.7109375" style="111" customWidth="1"/>
    <col min="8710" max="8710" width="12.7109375" style="111" customWidth="1"/>
    <col min="8711" max="8711" width="13.28515625" style="111" customWidth="1"/>
    <col min="8712" max="8712" width="15.7109375" style="111" customWidth="1"/>
    <col min="8713" max="8960" width="9.140625" style="111"/>
    <col min="8961" max="8961" width="4.28515625" style="111" customWidth="1"/>
    <col min="8962" max="8962" width="15.7109375" style="111" customWidth="1"/>
    <col min="8963" max="8963" width="36.7109375" style="111" customWidth="1"/>
    <col min="8964" max="8965" width="6.7109375" style="111" customWidth="1"/>
    <col min="8966" max="8966" width="12.7109375" style="111" customWidth="1"/>
    <col min="8967" max="8967" width="13.28515625" style="111" customWidth="1"/>
    <col min="8968" max="8968" width="15.7109375" style="111" customWidth="1"/>
    <col min="8969" max="9216" width="9.140625" style="111"/>
    <col min="9217" max="9217" width="4.28515625" style="111" customWidth="1"/>
    <col min="9218" max="9218" width="15.7109375" style="111" customWidth="1"/>
    <col min="9219" max="9219" width="36.7109375" style="111" customWidth="1"/>
    <col min="9220" max="9221" width="6.7109375" style="111" customWidth="1"/>
    <col min="9222" max="9222" width="12.7109375" style="111" customWidth="1"/>
    <col min="9223" max="9223" width="13.28515625" style="111" customWidth="1"/>
    <col min="9224" max="9224" width="15.7109375" style="111" customWidth="1"/>
    <col min="9225" max="9472" width="9.140625" style="111"/>
    <col min="9473" max="9473" width="4.28515625" style="111" customWidth="1"/>
    <col min="9474" max="9474" width="15.7109375" style="111" customWidth="1"/>
    <col min="9475" max="9475" width="36.7109375" style="111" customWidth="1"/>
    <col min="9476" max="9477" width="6.7109375" style="111" customWidth="1"/>
    <col min="9478" max="9478" width="12.7109375" style="111" customWidth="1"/>
    <col min="9479" max="9479" width="13.28515625" style="111" customWidth="1"/>
    <col min="9480" max="9480" width="15.7109375" style="111" customWidth="1"/>
    <col min="9481" max="9728" width="9.140625" style="111"/>
    <col min="9729" max="9729" width="4.28515625" style="111" customWidth="1"/>
    <col min="9730" max="9730" width="15.7109375" style="111" customWidth="1"/>
    <col min="9731" max="9731" width="36.7109375" style="111" customWidth="1"/>
    <col min="9732" max="9733" width="6.7109375" style="111" customWidth="1"/>
    <col min="9734" max="9734" width="12.7109375" style="111" customWidth="1"/>
    <col min="9735" max="9735" width="13.28515625" style="111" customWidth="1"/>
    <col min="9736" max="9736" width="15.7109375" style="111" customWidth="1"/>
    <col min="9737" max="9984" width="9.140625" style="111"/>
    <col min="9985" max="9985" width="4.28515625" style="111" customWidth="1"/>
    <col min="9986" max="9986" width="15.7109375" style="111" customWidth="1"/>
    <col min="9987" max="9987" width="36.7109375" style="111" customWidth="1"/>
    <col min="9988" max="9989" width="6.7109375" style="111" customWidth="1"/>
    <col min="9990" max="9990" width="12.7109375" style="111" customWidth="1"/>
    <col min="9991" max="9991" width="13.28515625" style="111" customWidth="1"/>
    <col min="9992" max="9992" width="15.7109375" style="111" customWidth="1"/>
    <col min="9993" max="10240" width="9.140625" style="111"/>
    <col min="10241" max="10241" width="4.28515625" style="111" customWidth="1"/>
    <col min="10242" max="10242" width="15.7109375" style="111" customWidth="1"/>
    <col min="10243" max="10243" width="36.7109375" style="111" customWidth="1"/>
    <col min="10244" max="10245" width="6.7109375" style="111" customWidth="1"/>
    <col min="10246" max="10246" width="12.7109375" style="111" customWidth="1"/>
    <col min="10247" max="10247" width="13.28515625" style="111" customWidth="1"/>
    <col min="10248" max="10248" width="15.7109375" style="111" customWidth="1"/>
    <col min="10249" max="10496" width="9.140625" style="111"/>
    <col min="10497" max="10497" width="4.28515625" style="111" customWidth="1"/>
    <col min="10498" max="10498" width="15.7109375" style="111" customWidth="1"/>
    <col min="10499" max="10499" width="36.7109375" style="111" customWidth="1"/>
    <col min="10500" max="10501" width="6.7109375" style="111" customWidth="1"/>
    <col min="10502" max="10502" width="12.7109375" style="111" customWidth="1"/>
    <col min="10503" max="10503" width="13.28515625" style="111" customWidth="1"/>
    <col min="10504" max="10504" width="15.7109375" style="111" customWidth="1"/>
    <col min="10505" max="10752" width="9.140625" style="111"/>
    <col min="10753" max="10753" width="4.28515625" style="111" customWidth="1"/>
    <col min="10754" max="10754" width="15.7109375" style="111" customWidth="1"/>
    <col min="10755" max="10755" width="36.7109375" style="111" customWidth="1"/>
    <col min="10756" max="10757" width="6.7109375" style="111" customWidth="1"/>
    <col min="10758" max="10758" width="12.7109375" style="111" customWidth="1"/>
    <col min="10759" max="10759" width="13.28515625" style="111" customWidth="1"/>
    <col min="10760" max="10760" width="15.7109375" style="111" customWidth="1"/>
    <col min="10761" max="11008" width="9.140625" style="111"/>
    <col min="11009" max="11009" width="4.28515625" style="111" customWidth="1"/>
    <col min="11010" max="11010" width="15.7109375" style="111" customWidth="1"/>
    <col min="11011" max="11011" width="36.7109375" style="111" customWidth="1"/>
    <col min="11012" max="11013" width="6.7109375" style="111" customWidth="1"/>
    <col min="11014" max="11014" width="12.7109375" style="111" customWidth="1"/>
    <col min="11015" max="11015" width="13.28515625" style="111" customWidth="1"/>
    <col min="11016" max="11016" width="15.7109375" style="111" customWidth="1"/>
    <col min="11017" max="11264" width="9.140625" style="111"/>
    <col min="11265" max="11265" width="4.28515625" style="111" customWidth="1"/>
    <col min="11266" max="11266" width="15.7109375" style="111" customWidth="1"/>
    <col min="11267" max="11267" width="36.7109375" style="111" customWidth="1"/>
    <col min="11268" max="11269" width="6.7109375" style="111" customWidth="1"/>
    <col min="11270" max="11270" width="12.7109375" style="111" customWidth="1"/>
    <col min="11271" max="11271" width="13.28515625" style="111" customWidth="1"/>
    <col min="11272" max="11272" width="15.7109375" style="111" customWidth="1"/>
    <col min="11273" max="11520" width="9.140625" style="111"/>
    <col min="11521" max="11521" width="4.28515625" style="111" customWidth="1"/>
    <col min="11522" max="11522" width="15.7109375" style="111" customWidth="1"/>
    <col min="11523" max="11523" width="36.7109375" style="111" customWidth="1"/>
    <col min="11524" max="11525" width="6.7109375" style="111" customWidth="1"/>
    <col min="11526" max="11526" width="12.7109375" style="111" customWidth="1"/>
    <col min="11527" max="11527" width="13.28515625" style="111" customWidth="1"/>
    <col min="11528" max="11528" width="15.7109375" style="111" customWidth="1"/>
    <col min="11529" max="11776" width="9.140625" style="111"/>
    <col min="11777" max="11777" width="4.28515625" style="111" customWidth="1"/>
    <col min="11778" max="11778" width="15.7109375" style="111" customWidth="1"/>
    <col min="11779" max="11779" width="36.7109375" style="111" customWidth="1"/>
    <col min="11780" max="11781" width="6.7109375" style="111" customWidth="1"/>
    <col min="11782" max="11782" width="12.7109375" style="111" customWidth="1"/>
    <col min="11783" max="11783" width="13.28515625" style="111" customWidth="1"/>
    <col min="11784" max="11784" width="15.7109375" style="111" customWidth="1"/>
    <col min="11785" max="12032" width="9.140625" style="111"/>
    <col min="12033" max="12033" width="4.28515625" style="111" customWidth="1"/>
    <col min="12034" max="12034" width="15.7109375" style="111" customWidth="1"/>
    <col min="12035" max="12035" width="36.7109375" style="111" customWidth="1"/>
    <col min="12036" max="12037" width="6.7109375" style="111" customWidth="1"/>
    <col min="12038" max="12038" width="12.7109375" style="111" customWidth="1"/>
    <col min="12039" max="12039" width="13.28515625" style="111" customWidth="1"/>
    <col min="12040" max="12040" width="15.7109375" style="111" customWidth="1"/>
    <col min="12041" max="12288" width="9.140625" style="111"/>
    <col min="12289" max="12289" width="4.28515625" style="111" customWidth="1"/>
    <col min="12290" max="12290" width="15.7109375" style="111" customWidth="1"/>
    <col min="12291" max="12291" width="36.7109375" style="111" customWidth="1"/>
    <col min="12292" max="12293" width="6.7109375" style="111" customWidth="1"/>
    <col min="12294" max="12294" width="12.7109375" style="111" customWidth="1"/>
    <col min="12295" max="12295" width="13.28515625" style="111" customWidth="1"/>
    <col min="12296" max="12296" width="15.7109375" style="111" customWidth="1"/>
    <col min="12297" max="12544" width="9.140625" style="111"/>
    <col min="12545" max="12545" width="4.28515625" style="111" customWidth="1"/>
    <col min="12546" max="12546" width="15.7109375" style="111" customWidth="1"/>
    <col min="12547" max="12547" width="36.7109375" style="111" customWidth="1"/>
    <col min="12548" max="12549" width="6.7109375" style="111" customWidth="1"/>
    <col min="12550" max="12550" width="12.7109375" style="111" customWidth="1"/>
    <col min="12551" max="12551" width="13.28515625" style="111" customWidth="1"/>
    <col min="12552" max="12552" width="15.7109375" style="111" customWidth="1"/>
    <col min="12553" max="12800" width="9.140625" style="111"/>
    <col min="12801" max="12801" width="4.28515625" style="111" customWidth="1"/>
    <col min="12802" max="12802" width="15.7109375" style="111" customWidth="1"/>
    <col min="12803" max="12803" width="36.7109375" style="111" customWidth="1"/>
    <col min="12804" max="12805" width="6.7109375" style="111" customWidth="1"/>
    <col min="12806" max="12806" width="12.7109375" style="111" customWidth="1"/>
    <col min="12807" max="12807" width="13.28515625" style="111" customWidth="1"/>
    <col min="12808" max="12808" width="15.7109375" style="111" customWidth="1"/>
    <col min="12809" max="13056" width="9.140625" style="111"/>
    <col min="13057" max="13057" width="4.28515625" style="111" customWidth="1"/>
    <col min="13058" max="13058" width="15.7109375" style="111" customWidth="1"/>
    <col min="13059" max="13059" width="36.7109375" style="111" customWidth="1"/>
    <col min="13060" max="13061" width="6.7109375" style="111" customWidth="1"/>
    <col min="13062" max="13062" width="12.7109375" style="111" customWidth="1"/>
    <col min="13063" max="13063" width="13.28515625" style="111" customWidth="1"/>
    <col min="13064" max="13064" width="15.7109375" style="111" customWidth="1"/>
    <col min="13065" max="13312" width="9.140625" style="111"/>
    <col min="13313" max="13313" width="4.28515625" style="111" customWidth="1"/>
    <col min="13314" max="13314" width="15.7109375" style="111" customWidth="1"/>
    <col min="13315" max="13315" width="36.7109375" style="111" customWidth="1"/>
    <col min="13316" max="13317" width="6.7109375" style="111" customWidth="1"/>
    <col min="13318" max="13318" width="12.7109375" style="111" customWidth="1"/>
    <col min="13319" max="13319" width="13.28515625" style="111" customWidth="1"/>
    <col min="13320" max="13320" width="15.7109375" style="111" customWidth="1"/>
    <col min="13321" max="13568" width="9.140625" style="111"/>
    <col min="13569" max="13569" width="4.28515625" style="111" customWidth="1"/>
    <col min="13570" max="13570" width="15.7109375" style="111" customWidth="1"/>
    <col min="13571" max="13571" width="36.7109375" style="111" customWidth="1"/>
    <col min="13572" max="13573" width="6.7109375" style="111" customWidth="1"/>
    <col min="13574" max="13574" width="12.7109375" style="111" customWidth="1"/>
    <col min="13575" max="13575" width="13.28515625" style="111" customWidth="1"/>
    <col min="13576" max="13576" width="15.7109375" style="111" customWidth="1"/>
    <col min="13577" max="13824" width="9.140625" style="111"/>
    <col min="13825" max="13825" width="4.28515625" style="111" customWidth="1"/>
    <col min="13826" max="13826" width="15.7109375" style="111" customWidth="1"/>
    <col min="13827" max="13827" width="36.7109375" style="111" customWidth="1"/>
    <col min="13828" max="13829" width="6.7109375" style="111" customWidth="1"/>
    <col min="13830" max="13830" width="12.7109375" style="111" customWidth="1"/>
    <col min="13831" max="13831" width="13.28515625" style="111" customWidth="1"/>
    <col min="13832" max="13832" width="15.7109375" style="111" customWidth="1"/>
    <col min="13833" max="14080" width="9.140625" style="111"/>
    <col min="14081" max="14081" width="4.28515625" style="111" customWidth="1"/>
    <col min="14082" max="14082" width="15.7109375" style="111" customWidth="1"/>
    <col min="14083" max="14083" width="36.7109375" style="111" customWidth="1"/>
    <col min="14084" max="14085" width="6.7109375" style="111" customWidth="1"/>
    <col min="14086" max="14086" width="12.7109375" style="111" customWidth="1"/>
    <col min="14087" max="14087" width="13.28515625" style="111" customWidth="1"/>
    <col min="14088" max="14088" width="15.7109375" style="111" customWidth="1"/>
    <col min="14089" max="14336" width="9.140625" style="111"/>
    <col min="14337" max="14337" width="4.28515625" style="111" customWidth="1"/>
    <col min="14338" max="14338" width="15.7109375" style="111" customWidth="1"/>
    <col min="14339" max="14339" width="36.7109375" style="111" customWidth="1"/>
    <col min="14340" max="14341" width="6.7109375" style="111" customWidth="1"/>
    <col min="14342" max="14342" width="12.7109375" style="111" customWidth="1"/>
    <col min="14343" max="14343" width="13.28515625" style="111" customWidth="1"/>
    <col min="14344" max="14344" width="15.7109375" style="111" customWidth="1"/>
    <col min="14345" max="14592" width="9.140625" style="111"/>
    <col min="14593" max="14593" width="4.28515625" style="111" customWidth="1"/>
    <col min="14594" max="14594" width="15.7109375" style="111" customWidth="1"/>
    <col min="14595" max="14595" width="36.7109375" style="111" customWidth="1"/>
    <col min="14596" max="14597" width="6.7109375" style="111" customWidth="1"/>
    <col min="14598" max="14598" width="12.7109375" style="111" customWidth="1"/>
    <col min="14599" max="14599" width="13.28515625" style="111" customWidth="1"/>
    <col min="14600" max="14600" width="15.7109375" style="111" customWidth="1"/>
    <col min="14601" max="14848" width="9.140625" style="111"/>
    <col min="14849" max="14849" width="4.28515625" style="111" customWidth="1"/>
    <col min="14850" max="14850" width="15.7109375" style="111" customWidth="1"/>
    <col min="14851" max="14851" width="36.7109375" style="111" customWidth="1"/>
    <col min="14852" max="14853" width="6.7109375" style="111" customWidth="1"/>
    <col min="14854" max="14854" width="12.7109375" style="111" customWidth="1"/>
    <col min="14855" max="14855" width="13.28515625" style="111" customWidth="1"/>
    <col min="14856" max="14856" width="15.7109375" style="111" customWidth="1"/>
    <col min="14857" max="15104" width="9.140625" style="111"/>
    <col min="15105" max="15105" width="4.28515625" style="111" customWidth="1"/>
    <col min="15106" max="15106" width="15.7109375" style="111" customWidth="1"/>
    <col min="15107" max="15107" width="36.7109375" style="111" customWidth="1"/>
    <col min="15108" max="15109" width="6.7109375" style="111" customWidth="1"/>
    <col min="15110" max="15110" width="12.7109375" style="111" customWidth="1"/>
    <col min="15111" max="15111" width="13.28515625" style="111" customWidth="1"/>
    <col min="15112" max="15112" width="15.7109375" style="111" customWidth="1"/>
    <col min="15113" max="15360" width="9.140625" style="111"/>
    <col min="15361" max="15361" width="4.28515625" style="111" customWidth="1"/>
    <col min="15362" max="15362" width="15.7109375" style="111" customWidth="1"/>
    <col min="15363" max="15363" width="36.7109375" style="111" customWidth="1"/>
    <col min="15364" max="15365" width="6.7109375" style="111" customWidth="1"/>
    <col min="15366" max="15366" width="12.7109375" style="111" customWidth="1"/>
    <col min="15367" max="15367" width="13.28515625" style="111" customWidth="1"/>
    <col min="15368" max="15368" width="15.7109375" style="111" customWidth="1"/>
    <col min="15369" max="15616" width="9.140625" style="111"/>
    <col min="15617" max="15617" width="4.28515625" style="111" customWidth="1"/>
    <col min="15618" max="15618" width="15.7109375" style="111" customWidth="1"/>
    <col min="15619" max="15619" width="36.7109375" style="111" customWidth="1"/>
    <col min="15620" max="15621" width="6.7109375" style="111" customWidth="1"/>
    <col min="15622" max="15622" width="12.7109375" style="111" customWidth="1"/>
    <col min="15623" max="15623" width="13.28515625" style="111" customWidth="1"/>
    <col min="15624" max="15624" width="15.7109375" style="111" customWidth="1"/>
    <col min="15625" max="15872" width="9.140625" style="111"/>
    <col min="15873" max="15873" width="4.28515625" style="111" customWidth="1"/>
    <col min="15874" max="15874" width="15.7109375" style="111" customWidth="1"/>
    <col min="15875" max="15875" width="36.7109375" style="111" customWidth="1"/>
    <col min="15876" max="15877" width="6.7109375" style="111" customWidth="1"/>
    <col min="15878" max="15878" width="12.7109375" style="111" customWidth="1"/>
    <col min="15879" max="15879" width="13.28515625" style="111" customWidth="1"/>
    <col min="15880" max="15880" width="15.7109375" style="111" customWidth="1"/>
    <col min="15881" max="16128" width="9.140625" style="111"/>
    <col min="16129" max="16129" width="4.28515625" style="111" customWidth="1"/>
    <col min="16130" max="16130" width="15.7109375" style="111" customWidth="1"/>
    <col min="16131" max="16131" width="36.7109375" style="111" customWidth="1"/>
    <col min="16132" max="16133" width="6.7109375" style="111" customWidth="1"/>
    <col min="16134" max="16134" width="12.7109375" style="111" customWidth="1"/>
    <col min="16135" max="16135" width="13.28515625" style="111" customWidth="1"/>
    <col min="16136" max="16136" width="15.7109375" style="111" customWidth="1"/>
    <col min="16137" max="16384" width="9.140625" style="111"/>
  </cols>
  <sheetData>
    <row r="1" spans="1:7" s="113" customFormat="1" ht="25.5" x14ac:dyDescent="0.25">
      <c r="A1" s="116" t="s">
        <v>552</v>
      </c>
      <c r="B1" s="112" t="s">
        <v>574</v>
      </c>
      <c r="C1" s="112" t="s">
        <v>553</v>
      </c>
      <c r="D1" s="114" t="s">
        <v>554</v>
      </c>
      <c r="E1" s="112" t="s">
        <v>555</v>
      </c>
      <c r="F1" s="51" t="s">
        <v>575</v>
      </c>
      <c r="G1" s="114" t="s">
        <v>576</v>
      </c>
    </row>
    <row r="3" spans="1:7" ht="357" x14ac:dyDescent="0.25">
      <c r="A3" s="117">
        <v>1</v>
      </c>
      <c r="B3" s="111" t="s">
        <v>868</v>
      </c>
      <c r="C3" s="111" t="s">
        <v>869</v>
      </c>
      <c r="D3" s="115">
        <v>1</v>
      </c>
      <c r="E3" s="111" t="s">
        <v>16</v>
      </c>
      <c r="G3" s="115">
        <f>D3*F3</f>
        <v>0</v>
      </c>
    </row>
    <row r="4" spans="1:7" ht="216.75" x14ac:dyDescent="0.25">
      <c r="B4" s="111" t="s">
        <v>870</v>
      </c>
      <c r="C4" s="111" t="s">
        <v>871</v>
      </c>
      <c r="D4" s="115">
        <v>1</v>
      </c>
      <c r="E4" s="111" t="s">
        <v>16</v>
      </c>
      <c r="G4" s="115">
        <f>D4*F4</f>
        <v>0</v>
      </c>
    </row>
    <row r="5" spans="1:7" s="118" customFormat="1" x14ac:dyDescent="0.25">
      <c r="A5" s="116"/>
      <c r="B5" s="112"/>
      <c r="C5" s="112" t="s">
        <v>573</v>
      </c>
      <c r="D5" s="114"/>
      <c r="E5" s="112"/>
      <c r="F5" s="114"/>
      <c r="G5" s="114">
        <f>SUM(G2:G4)</f>
        <v>0</v>
      </c>
    </row>
  </sheetData>
  <pageMargins left="0.2361111111111111" right="0.2361111111111111" top="0.69444444444444442" bottom="0.69444444444444442" header="0.41666666666666669" footer="0.41666666666666669"/>
  <pageSetup paperSize="9" scale="98" orientation="portrait" useFirstPageNumber="1" r:id="rId1"/>
  <headerFooter>
    <oddHeader>&amp;L&amp;"Times New Roman CE,Félkövér"&amp;10Napkollektor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16</vt:i4>
      </vt:variant>
    </vt:vector>
  </HeadingPairs>
  <TitlesOfParts>
    <vt:vector size="16" baseType="lpstr">
      <vt:lpstr>Főösszesítő</vt:lpstr>
      <vt:lpstr>Homlokzat szigetelés</vt:lpstr>
      <vt:lpstr>Játszóelemek</vt:lpstr>
      <vt:lpstr>Játszóudvar</vt:lpstr>
      <vt:lpstr>Óvoda belső</vt:lpstr>
      <vt:lpstr>Óvoda bővítés</vt:lpstr>
      <vt:lpstr>Óvoda tetőtér</vt:lpstr>
      <vt:lpstr>Parkoló</vt:lpstr>
      <vt:lpstr>Akadálymentes</vt:lpstr>
      <vt:lpstr>Fűtés</vt:lpstr>
      <vt:lpstr>Vízellátás-csatornázás</vt:lpstr>
      <vt:lpstr>Villamos 1</vt:lpstr>
      <vt:lpstr>Villamos 2</vt:lpstr>
      <vt:lpstr>Villamos 3</vt:lpstr>
      <vt:lpstr>Napelem</vt:lpstr>
      <vt:lpstr>Napkollektor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Pásti Gábor</dc:creator>
  <cp:lastModifiedBy>Éva</cp:lastModifiedBy>
  <cp:lastPrinted>2017-10-05T11:37:18Z</cp:lastPrinted>
  <dcterms:created xsi:type="dcterms:W3CDTF">2017-09-29T09:52:18Z</dcterms:created>
  <dcterms:modified xsi:type="dcterms:W3CDTF">2017-10-06T07:33:49Z</dcterms:modified>
</cp:coreProperties>
</file>